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SIRAC-SRV\Server\Stari server\Work\OPCINA SIRAC - UPRAVA\ZAJEDNIČKO\FINANCIJE\Financije\2025.g\Financijski izvještaji\IV.Kvartal\"/>
    </mc:Choice>
  </mc:AlternateContent>
  <xr:revisionPtr revIDLastSave="0" documentId="13_ncr:1_{C80BE68B-0EC5-47C2-9790-0D56B23FF4F8}" xr6:coauthVersionLast="47" xr6:coauthVersionMax="47" xr10:uidLastSave="{00000000-0000-0000-0000-000000000000}"/>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E340" i="9" s="1"/>
  <c r="B340" i="9" s="1"/>
  <c r="G340" i="9"/>
  <c r="F340" i="9"/>
  <c r="H339" i="9"/>
  <c r="G339" i="9"/>
  <c r="F339" i="9"/>
  <c r="E339" i="9"/>
  <c r="B339" i="9"/>
  <c r="H338" i="9"/>
  <c r="G338" i="9"/>
  <c r="F338" i="9"/>
  <c r="E338" i="9"/>
  <c r="B338" i="9"/>
  <c r="F337" i="9"/>
  <c r="F336" i="9"/>
  <c r="H335" i="9"/>
  <c r="E335" i="9" s="1"/>
  <c r="B335" i="9" s="1"/>
  <c r="G335" i="9"/>
  <c r="F335" i="9"/>
  <c r="F334" i="9"/>
  <c r="H333" i="9"/>
  <c r="G333" i="9"/>
  <c r="F333" i="9"/>
  <c r="E333" i="9"/>
  <c r="B333" i="9"/>
  <c r="H332" i="9"/>
  <c r="G332" i="9"/>
  <c r="F332" i="9"/>
  <c r="E332" i="9"/>
  <c r="B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c r="H322" i="9"/>
  <c r="G322" i="9"/>
  <c r="F322" i="9"/>
  <c r="H321" i="9"/>
  <c r="G321" i="9"/>
  <c r="F321" i="9"/>
  <c r="E321" i="9"/>
  <c r="B321" i="9"/>
  <c r="H320" i="9"/>
  <c r="G320" i="9"/>
  <c r="F320" i="9"/>
  <c r="H319" i="9"/>
  <c r="G319" i="9"/>
  <c r="F319" i="9"/>
  <c r="H318" i="9"/>
  <c r="E318" i="9" s="1"/>
  <c r="B318" i="9" s="1"/>
  <c r="G318" i="9"/>
  <c r="F318" i="9"/>
  <c r="H317" i="9"/>
  <c r="E317" i="9" s="1"/>
  <c r="B317" i="9" s="1"/>
  <c r="G317" i="9"/>
  <c r="F317" i="9"/>
  <c r="H316" i="9"/>
  <c r="G316" i="9"/>
  <c r="F316" i="9"/>
  <c r="H315" i="9"/>
  <c r="E315" i="9" s="1"/>
  <c r="B315" i="9" s="1"/>
  <c r="G315" i="9"/>
  <c r="F315" i="9"/>
  <c r="H314" i="9"/>
  <c r="E314" i="9" s="1"/>
  <c r="B314" i="9" s="1"/>
  <c r="G314"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B289" i="9" s="1"/>
  <c r="E289" i="9"/>
  <c r="M288" i="9"/>
  <c r="L288" i="9"/>
  <c r="F288" i="9"/>
  <c r="E288" i="9"/>
  <c r="B288" i="9"/>
  <c r="M287" i="9"/>
  <c r="L287" i="9"/>
  <c r="F287" i="9" s="1"/>
  <c r="E287" i="9"/>
  <c r="M286" i="9"/>
  <c r="L286" i="9"/>
  <c r="F286" i="9"/>
  <c r="E286" i="9"/>
  <c r="B286" i="9"/>
  <c r="M285" i="9"/>
  <c r="L285" i="9"/>
  <c r="F285" i="9" s="1"/>
  <c r="E285" i="9"/>
  <c r="B285" i="9" s="1"/>
  <c r="M284" i="9"/>
  <c r="L284" i="9"/>
  <c r="F284" i="9"/>
  <c r="E284" i="9"/>
  <c r="B284" i="9"/>
  <c r="M283" i="9"/>
  <c r="L283" i="9"/>
  <c r="F283" i="9"/>
  <c r="E283" i="9"/>
  <c r="B283" i="9" s="1"/>
  <c r="M282" i="9"/>
  <c r="L282" i="9"/>
  <c r="F282" i="9"/>
  <c r="E282" i="9"/>
  <c r="B282" i="9" s="1"/>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M269" i="9"/>
  <c r="L269" i="9"/>
  <c r="F269" i="9"/>
  <c r="E269" i="9"/>
  <c r="B269" i="9"/>
  <c r="M268" i="9"/>
  <c r="L268" i="9"/>
  <c r="F268" i="9"/>
  <c r="E268" i="9"/>
  <c r="B268" i="9"/>
  <c r="M267" i="9"/>
  <c r="L267" i="9"/>
  <c r="F267" i="9"/>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c r="B261" i="9" s="1"/>
  <c r="E261" i="9"/>
  <c r="M260" i="9"/>
  <c r="L260" i="9"/>
  <c r="F260" i="9"/>
  <c r="E260" i="9"/>
  <c r="B260" i="9"/>
  <c r="M259" i="9"/>
  <c r="L259" i="9"/>
  <c r="F259" i="9"/>
  <c r="E259" i="9"/>
  <c r="B259" i="9" s="1"/>
  <c r="M258" i="9"/>
  <c r="L258" i="9"/>
  <c r="F258" i="9"/>
  <c r="E258" i="9"/>
  <c r="B258" i="9"/>
  <c r="M257" i="9"/>
  <c r="L257" i="9"/>
  <c r="F257" i="9"/>
  <c r="E257" i="9"/>
  <c r="B257" i="9"/>
  <c r="M256" i="9"/>
  <c r="L256" i="9"/>
  <c r="F256" i="9"/>
  <c r="E256" i="9"/>
  <c r="B256" i="9" s="1"/>
  <c r="M255" i="9"/>
  <c r="L255" i="9"/>
  <c r="F255" i="9"/>
  <c r="E255" i="9"/>
  <c r="B255" i="9"/>
  <c r="M254" i="9"/>
  <c r="L254" i="9"/>
  <c r="F254" i="9"/>
  <c r="E254" i="9"/>
  <c r="B254" i="9" s="1"/>
  <c r="M253" i="9"/>
  <c r="L253" i="9"/>
  <c r="F253" i="9"/>
  <c r="E253" i="9"/>
  <c r="B253" i="9"/>
  <c r="M252" i="9"/>
  <c r="L252" i="9"/>
  <c r="F252" i="9"/>
  <c r="E252" i="9"/>
  <c r="B252" i="9" s="1"/>
  <c r="M251" i="9"/>
  <c r="L251" i="9"/>
  <c r="F251" i="9"/>
  <c r="E251" i="9"/>
  <c r="B251" i="9" s="1"/>
  <c r="M250" i="9"/>
  <c r="L250" i="9"/>
  <c r="F250" i="9"/>
  <c r="E250" i="9"/>
  <c r="B250" i="9" s="1"/>
  <c r="M249" i="9"/>
  <c r="L249" i="9"/>
  <c r="F249" i="9"/>
  <c r="E249" i="9"/>
  <c r="B249" i="9"/>
  <c r="M248" i="9"/>
  <c r="L248" i="9"/>
  <c r="F248" i="9" s="1"/>
  <c r="E248" i="9"/>
  <c r="B248" i="9" s="1"/>
  <c r="M247" i="9"/>
  <c r="L247" i="9"/>
  <c r="F247" i="9"/>
  <c r="E247" i="9"/>
  <c r="B247" i="9"/>
  <c r="M246" i="9"/>
  <c r="L246" i="9"/>
  <c r="F246" i="9"/>
  <c r="E246" i="9"/>
  <c r="B246" i="9" s="1"/>
  <c r="M245" i="9"/>
  <c r="L245" i="9"/>
  <c r="F245" i="9"/>
  <c r="E245" i="9"/>
  <c r="B245" i="9"/>
  <c r="M244" i="9"/>
  <c r="F244" i="9" s="1"/>
  <c r="B244" i="9" s="1"/>
  <c r="L244" i="9"/>
  <c r="E244" i="9"/>
  <c r="M243" i="9"/>
  <c r="L243" i="9"/>
  <c r="F243" i="9" s="1"/>
  <c r="E243" i="9"/>
  <c r="M242" i="9"/>
  <c r="F242" i="9" s="1"/>
  <c r="B242" i="9" s="1"/>
  <c r="L242" i="9"/>
  <c r="E242" i="9"/>
  <c r="M241" i="9"/>
  <c r="L241" i="9"/>
  <c r="E241" i="9"/>
  <c r="M240" i="9"/>
  <c r="L240" i="9"/>
  <c r="F240" i="9"/>
  <c r="B240" i="9" s="1"/>
  <c r="E240" i="9"/>
  <c r="M239" i="9"/>
  <c r="L239" i="9"/>
  <c r="E239" i="9"/>
  <c r="M238" i="9"/>
  <c r="F238" i="9" s="1"/>
  <c r="B238" i="9" s="1"/>
  <c r="L238" i="9"/>
  <c r="E238" i="9"/>
  <c r="M237" i="9"/>
  <c r="L237" i="9"/>
  <c r="E237" i="9"/>
  <c r="M236" i="9"/>
  <c r="L236" i="9"/>
  <c r="E236" i="9"/>
  <c r="M235" i="9"/>
  <c r="L235" i="9"/>
  <c r="F235" i="9" s="1"/>
  <c r="E235" i="9"/>
  <c r="M234" i="9"/>
  <c r="L234" i="9"/>
  <c r="F234" i="9"/>
  <c r="E234" i="9"/>
  <c r="B234" i="9"/>
  <c r="M233" i="9"/>
  <c r="L233" i="9"/>
  <c r="F233" i="9"/>
  <c r="E233" i="9"/>
  <c r="M232" i="9"/>
  <c r="F232" i="9" s="1"/>
  <c r="B232" i="9" s="1"/>
  <c r="L232" i="9"/>
  <c r="E232" i="9"/>
  <c r="M231" i="9"/>
  <c r="L231" i="9"/>
  <c r="F231" i="9" s="1"/>
  <c r="E231" i="9"/>
  <c r="M230" i="9"/>
  <c r="L230" i="9"/>
  <c r="F230" i="9"/>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F171" i="9"/>
  <c r="E171" i="9"/>
  <c r="B171" i="9" s="1"/>
  <c r="H170" i="9"/>
  <c r="G170" i="9"/>
  <c r="F170" i="9"/>
  <c r="E170" i="9"/>
  <c r="B170" i="9"/>
  <c r="H169" i="9"/>
  <c r="G169" i="9"/>
  <c r="E169" i="9" s="1"/>
  <c r="B169" i="9" s="1"/>
  <c r="F169" i="9"/>
  <c r="H168" i="9"/>
  <c r="G168" i="9"/>
  <c r="F168" i="9"/>
  <c r="E168" i="9"/>
  <c r="B168" i="9"/>
  <c r="H167" i="9"/>
  <c r="G167" i="9"/>
  <c r="F167" i="9"/>
  <c r="E167" i="9"/>
  <c r="B167" i="9" s="1"/>
  <c r="H166" i="9"/>
  <c r="G166" i="9"/>
  <c r="F166" i="9"/>
  <c r="E166" i="9"/>
  <c r="B166" i="9"/>
  <c r="H165" i="9"/>
  <c r="G165" i="9"/>
  <c r="F165" i="9"/>
  <c r="E165" i="9"/>
  <c r="B165" i="9" s="1"/>
  <c r="H164" i="9"/>
  <c r="G164" i="9"/>
  <c r="F164" i="9"/>
  <c r="E164" i="9"/>
  <c r="B164" i="9"/>
  <c r="H163" i="9"/>
  <c r="G163" i="9"/>
  <c r="F163" i="9"/>
  <c r="E163" i="9"/>
  <c r="B163" i="9" s="1"/>
  <c r="H162" i="9"/>
  <c r="G162" i="9"/>
  <c r="F162" i="9"/>
  <c r="E162" i="9"/>
  <c r="B162" i="9"/>
  <c r="H161" i="9"/>
  <c r="G161" i="9"/>
  <c r="F161" i="9"/>
  <c r="E161" i="9"/>
  <c r="B161" i="9" s="1"/>
  <c r="H160" i="9"/>
  <c r="G160" i="9"/>
  <c r="F160" i="9"/>
  <c r="E160" i="9"/>
  <c r="B160" i="9"/>
  <c r="H159" i="9"/>
  <c r="G159" i="9"/>
  <c r="F159" i="9"/>
  <c r="E159" i="9"/>
  <c r="B159" i="9" s="1"/>
  <c r="H158" i="9"/>
  <c r="G158" i="9"/>
  <c r="F158" i="9"/>
  <c r="E158" i="9"/>
  <c r="B158" i="9" s="1"/>
  <c r="H157" i="9"/>
  <c r="G157" i="9"/>
  <c r="F157" i="9"/>
  <c r="E157" i="9"/>
  <c r="B157" i="9" s="1"/>
  <c r="F156" i="9"/>
  <c r="H155" i="9"/>
  <c r="E155" i="9" s="1"/>
  <c r="B155" i="9" s="1"/>
  <c r="G155" i="9"/>
  <c r="F155" i="9"/>
  <c r="H154" i="9"/>
  <c r="G154" i="9"/>
  <c r="F154" i="9"/>
  <c r="E154" i="9"/>
  <c r="B154" i="9"/>
  <c r="H153" i="9"/>
  <c r="G153" i="9"/>
  <c r="E153" i="9" s="1"/>
  <c r="B153" i="9" s="1"/>
  <c r="F153" i="9"/>
  <c r="H152" i="9"/>
  <c r="G152" i="9"/>
  <c r="F152" i="9"/>
  <c r="E152" i="9"/>
  <c r="B152" i="9" s="1"/>
  <c r="H151" i="9"/>
  <c r="G151" i="9"/>
  <c r="F151" i="9"/>
  <c r="E151" i="9"/>
  <c r="B151" i="9"/>
  <c r="H150" i="9"/>
  <c r="G150" i="9"/>
  <c r="F150" i="9"/>
  <c r="E150" i="9"/>
  <c r="B150" i="9" s="1"/>
  <c r="H149" i="9"/>
  <c r="G149" i="9"/>
  <c r="F149" i="9"/>
  <c r="E149" i="9"/>
  <c r="B149" i="9" s="1"/>
  <c r="H148" i="9"/>
  <c r="G148" i="9"/>
  <c r="F148" i="9"/>
  <c r="E148" i="9"/>
  <c r="B148" i="9"/>
  <c r="H147" i="9"/>
  <c r="G147" i="9"/>
  <c r="F147" i="9"/>
  <c r="E147" i="9"/>
  <c r="B147" i="9" s="1"/>
  <c r="H146" i="9"/>
  <c r="G146" i="9"/>
  <c r="F146" i="9"/>
  <c r="E146" i="9"/>
  <c r="B146" i="9"/>
  <c r="H145" i="9"/>
  <c r="G145" i="9"/>
  <c r="E145" i="9" s="1"/>
  <c r="B145" i="9" s="1"/>
  <c r="F145" i="9"/>
  <c r="H144" i="9"/>
  <c r="G144" i="9"/>
  <c r="F144" i="9"/>
  <c r="E144" i="9"/>
  <c r="B144" i="9" s="1"/>
  <c r="H143" i="9"/>
  <c r="G143" i="9"/>
  <c r="F143" i="9"/>
  <c r="E143" i="9"/>
  <c r="B143" i="9"/>
  <c r="H142" i="9"/>
  <c r="G142" i="9"/>
  <c r="F142" i="9"/>
  <c r="E142" i="9"/>
  <c r="B142" i="9" s="1"/>
  <c r="H141" i="9"/>
  <c r="G141" i="9"/>
  <c r="F141" i="9"/>
  <c r="E141" i="9"/>
  <c r="B141" i="9"/>
  <c r="H140" i="9"/>
  <c r="G140" i="9"/>
  <c r="F140" i="9"/>
  <c r="E140" i="9"/>
  <c r="B140" i="9" s="1"/>
  <c r="H139" i="9"/>
  <c r="G139" i="9"/>
  <c r="F139" i="9"/>
  <c r="E139" i="9"/>
  <c r="B139" i="9"/>
  <c r="H138" i="9"/>
  <c r="G138" i="9"/>
  <c r="F138" i="9"/>
  <c r="E138" i="9"/>
  <c r="B138" i="9" s="1"/>
  <c r="H137" i="9"/>
  <c r="G137" i="9"/>
  <c r="F137" i="9"/>
  <c r="E137" i="9"/>
  <c r="B137" i="9"/>
  <c r="H136" i="9"/>
  <c r="G136" i="9"/>
  <c r="F136" i="9"/>
  <c r="E136" i="9"/>
  <c r="B136" i="9" s="1"/>
  <c r="H135" i="9"/>
  <c r="G135" i="9"/>
  <c r="F135" i="9"/>
  <c r="E135" i="9"/>
  <c r="B135" i="9"/>
  <c r="H134" i="9"/>
  <c r="G134" i="9"/>
  <c r="F134" i="9"/>
  <c r="E134" i="9"/>
  <c r="B134" i="9" s="1"/>
  <c r="H133" i="9"/>
  <c r="G133" i="9"/>
  <c r="F133" i="9"/>
  <c r="E133" i="9"/>
  <c r="B133" i="9"/>
  <c r="H132" i="9"/>
  <c r="G132" i="9"/>
  <c r="F132" i="9"/>
  <c r="E132" i="9"/>
  <c r="B132" i="9" s="1"/>
  <c r="H131" i="9"/>
  <c r="G131" i="9"/>
  <c r="F131" i="9"/>
  <c r="E131" i="9"/>
  <c r="B131" i="9"/>
  <c r="H130" i="9"/>
  <c r="G130" i="9"/>
  <c r="F130" i="9"/>
  <c r="E130" i="9"/>
  <c r="B130" i="9" s="1"/>
  <c r="H129" i="9"/>
  <c r="G129" i="9"/>
  <c r="F129" i="9"/>
  <c r="E129" i="9"/>
  <c r="B129" i="9"/>
  <c r="H128" i="9"/>
  <c r="G128" i="9"/>
  <c r="F128" i="9"/>
  <c r="E128" i="9"/>
  <c r="B128" i="9" s="1"/>
  <c r="H127" i="9"/>
  <c r="G127" i="9"/>
  <c r="F127" i="9"/>
  <c r="E127" i="9"/>
  <c r="B127" i="9"/>
  <c r="H126" i="9"/>
  <c r="G126" i="9"/>
  <c r="F126" i="9"/>
  <c r="E126" i="9"/>
  <c r="B126" i="9" s="1"/>
  <c r="H125" i="9"/>
  <c r="G125" i="9"/>
  <c r="F125" i="9"/>
  <c r="E125" i="9"/>
  <c r="B125" i="9"/>
  <c r="H124" i="9"/>
  <c r="G124" i="9"/>
  <c r="F124" i="9"/>
  <c r="E124" i="9"/>
  <c r="B124" i="9" s="1"/>
  <c r="H123" i="9"/>
  <c r="G123" i="9"/>
  <c r="F123" i="9"/>
  <c r="E123" i="9"/>
  <c r="B123" i="9" s="1"/>
  <c r="H122" i="9"/>
  <c r="G122" i="9"/>
  <c r="F122" i="9"/>
  <c r="E122" i="9"/>
  <c r="B122" i="9" s="1"/>
  <c r="H121" i="9"/>
  <c r="G121" i="9"/>
  <c r="F121" i="9"/>
  <c r="E121" i="9"/>
  <c r="B121" i="9"/>
  <c r="H120" i="9"/>
  <c r="G120" i="9"/>
  <c r="F120" i="9"/>
  <c r="E120" i="9"/>
  <c r="B120" i="9" s="1"/>
  <c r="H119" i="9"/>
  <c r="G119" i="9"/>
  <c r="F119" i="9"/>
  <c r="E119" i="9"/>
  <c r="B119" i="9" s="1"/>
  <c r="H118" i="9"/>
  <c r="G118" i="9"/>
  <c r="F118" i="9"/>
  <c r="E118" i="9"/>
  <c r="B118" i="9" s="1"/>
  <c r="H117" i="9"/>
  <c r="G117" i="9"/>
  <c r="F117" i="9"/>
  <c r="E117" i="9"/>
  <c r="B117" i="9"/>
  <c r="H116" i="9"/>
  <c r="G116" i="9"/>
  <c r="F116" i="9"/>
  <c r="E116" i="9"/>
  <c r="B116" i="9" s="1"/>
  <c r="H115" i="9"/>
  <c r="G115" i="9"/>
  <c r="F115" i="9"/>
  <c r="E115" i="9"/>
  <c r="B115" i="9"/>
  <c r="H114" i="9"/>
  <c r="G114" i="9"/>
  <c r="E114" i="9" s="1"/>
  <c r="B114" i="9" s="1"/>
  <c r="F114" i="9"/>
  <c r="H113" i="9"/>
  <c r="G113" i="9"/>
  <c r="F113" i="9"/>
  <c r="E113" i="9"/>
  <c r="B113" i="9" s="1"/>
  <c r="H112" i="9"/>
  <c r="G112" i="9"/>
  <c r="F112" i="9"/>
  <c r="E112" i="9"/>
  <c r="B112" i="9"/>
  <c r="H111" i="9"/>
  <c r="G111" i="9"/>
  <c r="F111" i="9"/>
  <c r="E111" i="9"/>
  <c r="B111" i="9" s="1"/>
  <c r="H110" i="9"/>
  <c r="G110" i="9"/>
  <c r="F110" i="9"/>
  <c r="E110" i="9"/>
  <c r="B110" i="9" s="1"/>
  <c r="H109" i="9"/>
  <c r="G109" i="9"/>
  <c r="F109" i="9"/>
  <c r="E109" i="9"/>
  <c r="B109" i="9"/>
  <c r="H108" i="9"/>
  <c r="G108" i="9"/>
  <c r="F108" i="9"/>
  <c r="E108" i="9"/>
  <c r="B108" i="9" s="1"/>
  <c r="H107" i="9"/>
  <c r="G107" i="9"/>
  <c r="F107" i="9"/>
  <c r="E107" i="9"/>
  <c r="B107" i="9"/>
  <c r="H106" i="9"/>
  <c r="G106" i="9"/>
  <c r="F106" i="9"/>
  <c r="E106" i="9"/>
  <c r="B106" i="9" s="1"/>
  <c r="H105" i="9"/>
  <c r="G105" i="9"/>
  <c r="F105" i="9"/>
  <c r="E105" i="9"/>
  <c r="B105" i="9" s="1"/>
  <c r="H104" i="9"/>
  <c r="G104" i="9"/>
  <c r="F104" i="9"/>
  <c r="E104" i="9"/>
  <c r="B104" i="9"/>
  <c r="H103" i="9"/>
  <c r="G103" i="9"/>
  <c r="F103" i="9"/>
  <c r="E103" i="9"/>
  <c r="B103" i="9" s="1"/>
  <c r="H102" i="9"/>
  <c r="G102" i="9"/>
  <c r="F102" i="9"/>
  <c r="E102" i="9"/>
  <c r="B102" i="9"/>
  <c r="H101" i="9"/>
  <c r="G101" i="9"/>
  <c r="F101" i="9"/>
  <c r="E101" i="9"/>
  <c r="B101" i="9" s="1"/>
  <c r="H100" i="9"/>
  <c r="G100" i="9"/>
  <c r="F100" i="9"/>
  <c r="E100" i="9"/>
  <c r="B100" i="9" s="1"/>
  <c r="H99" i="9"/>
  <c r="G99" i="9"/>
  <c r="F99" i="9"/>
  <c r="E99" i="9"/>
  <c r="B99" i="9" s="1"/>
  <c r="H98" i="9"/>
  <c r="G98" i="9"/>
  <c r="F98" i="9"/>
  <c r="E98" i="9"/>
  <c r="B98" i="9"/>
  <c r="H97" i="9"/>
  <c r="G97" i="9"/>
  <c r="F97" i="9"/>
  <c r="E97" i="9"/>
  <c r="B97" i="9" s="1"/>
  <c r="H96" i="9"/>
  <c r="G96" i="9"/>
  <c r="F96" i="9"/>
  <c r="E96" i="9"/>
  <c r="B96" i="9" s="1"/>
  <c r="H95" i="9"/>
  <c r="G95" i="9"/>
  <c r="F95" i="9"/>
  <c r="E95" i="9"/>
  <c r="B95" i="9"/>
  <c r="H94" i="9"/>
  <c r="G94" i="9"/>
  <c r="F94" i="9"/>
  <c r="E94" i="9"/>
  <c r="B94" i="9" s="1"/>
  <c r="H93" i="9"/>
  <c r="G93" i="9"/>
  <c r="F93" i="9"/>
  <c r="E93" i="9"/>
  <c r="B93" i="9"/>
  <c r="H92" i="9"/>
  <c r="G92" i="9"/>
  <c r="F92" i="9"/>
  <c r="E92" i="9"/>
  <c r="B92" i="9"/>
  <c r="H91" i="9"/>
  <c r="G91" i="9"/>
  <c r="F91" i="9"/>
  <c r="E91" i="9"/>
  <c r="B91" i="9" s="1"/>
  <c r="H90" i="9"/>
  <c r="G90" i="9"/>
  <c r="F90" i="9"/>
  <c r="E90" i="9"/>
  <c r="B90" i="9" s="1"/>
  <c r="H89" i="9"/>
  <c r="E89" i="9" s="1"/>
  <c r="B89" i="9" s="1"/>
  <c r="G89" i="9"/>
  <c r="F89" i="9"/>
  <c r="H88" i="9"/>
  <c r="G88" i="9"/>
  <c r="F88" i="9"/>
  <c r="E88" i="9"/>
  <c r="B88" i="9"/>
  <c r="H87" i="9"/>
  <c r="G87" i="9"/>
  <c r="F87" i="9"/>
  <c r="E87" i="9"/>
  <c r="B87" i="9" s="1"/>
  <c r="H86" i="9"/>
  <c r="G86" i="9"/>
  <c r="F86" i="9"/>
  <c r="E86" i="9"/>
  <c r="B86" i="9"/>
  <c r="H85" i="9"/>
  <c r="G85" i="9"/>
  <c r="F85" i="9"/>
  <c r="E85" i="9"/>
  <c r="B85" i="9" s="1"/>
  <c r="H84" i="9"/>
  <c r="E84" i="9" s="1"/>
  <c r="B84" i="9" s="1"/>
  <c r="G84" i="9"/>
  <c r="F84" i="9"/>
  <c r="H83" i="9"/>
  <c r="G83" i="9"/>
  <c r="F83" i="9"/>
  <c r="H82" i="9"/>
  <c r="E82" i="9" s="1"/>
  <c r="B82" i="9" s="1"/>
  <c r="G82" i="9"/>
  <c r="F82" i="9"/>
  <c r="H81" i="9"/>
  <c r="G81" i="9"/>
  <c r="F81" i="9"/>
  <c r="E81" i="9"/>
  <c r="B81" i="9" s="1"/>
  <c r="H80" i="9"/>
  <c r="G80" i="9"/>
  <c r="F80" i="9"/>
  <c r="E80" i="9"/>
  <c r="B80" i="9"/>
  <c r="H79" i="9"/>
  <c r="G79" i="9"/>
  <c r="F79" i="9"/>
  <c r="E79" i="9"/>
  <c r="B79" i="9" s="1"/>
  <c r="H78" i="9"/>
  <c r="G78" i="9"/>
  <c r="F78" i="9"/>
  <c r="E78" i="9"/>
  <c r="B78" i="9" s="1"/>
  <c r="H77" i="9"/>
  <c r="G77" i="9"/>
  <c r="F77" i="9"/>
  <c r="E77" i="9"/>
  <c r="B77" i="9"/>
  <c r="H76" i="9"/>
  <c r="G76" i="9"/>
  <c r="F76" i="9"/>
  <c r="E76" i="9"/>
  <c r="B76" i="9"/>
  <c r="H75" i="9"/>
  <c r="G75" i="9"/>
  <c r="F75" i="9"/>
  <c r="E75" i="9"/>
  <c r="B75" i="9" s="1"/>
  <c r="H74" i="9"/>
  <c r="G74" i="9"/>
  <c r="F74" i="9"/>
  <c r="E74" i="9"/>
  <c r="B74" i="9" s="1"/>
  <c r="H73" i="9"/>
  <c r="G73" i="9"/>
  <c r="F73" i="9"/>
  <c r="E73" i="9"/>
  <c r="B73" i="9"/>
  <c r="H72" i="9"/>
  <c r="G72" i="9"/>
  <c r="F72" i="9"/>
  <c r="E72" i="9"/>
  <c r="B72" i="9" s="1"/>
  <c r="H71" i="9"/>
  <c r="G71" i="9"/>
  <c r="F71" i="9"/>
  <c r="E71" i="9"/>
  <c r="B71" i="9" s="1"/>
  <c r="H70" i="9"/>
  <c r="G70" i="9"/>
  <c r="F70" i="9"/>
  <c r="E70" i="9"/>
  <c r="B70" i="9" s="1"/>
  <c r="H69" i="9"/>
  <c r="E69" i="9" s="1"/>
  <c r="B69" i="9" s="1"/>
  <c r="G69" i="9"/>
  <c r="F69" i="9"/>
  <c r="H68" i="9"/>
  <c r="G68" i="9"/>
  <c r="F68" i="9"/>
  <c r="E68" i="9"/>
  <c r="B68" i="9" s="1"/>
  <c r="H67" i="9"/>
  <c r="G67" i="9"/>
  <c r="F67" i="9"/>
  <c r="E67" i="9"/>
  <c r="B67" i="9" s="1"/>
  <c r="H66" i="9"/>
  <c r="G66" i="9"/>
  <c r="F66" i="9"/>
  <c r="E66" i="9"/>
  <c r="B66" i="9" s="1"/>
  <c r="H65" i="9"/>
  <c r="G65" i="9"/>
  <c r="F65" i="9"/>
  <c r="E65" i="9"/>
  <c r="B65" i="9" s="1"/>
  <c r="H64" i="9"/>
  <c r="G64" i="9"/>
  <c r="F64" i="9"/>
  <c r="E64" i="9"/>
  <c r="B64" i="9" s="1"/>
  <c r="H63" i="9"/>
  <c r="G63" i="9"/>
  <c r="F63" i="9"/>
  <c r="E63" i="9"/>
  <c r="B63" i="9"/>
  <c r="H62" i="9"/>
  <c r="G62" i="9"/>
  <c r="F62" i="9"/>
  <c r="E62" i="9"/>
  <c r="B62" i="9" s="1"/>
  <c r="H61" i="9"/>
  <c r="G61" i="9"/>
  <c r="F61" i="9"/>
  <c r="E61" i="9"/>
  <c r="B61" i="9" s="1"/>
  <c r="H60" i="9"/>
  <c r="G60" i="9"/>
  <c r="F60" i="9"/>
  <c r="E60" i="9"/>
  <c r="B60" i="9"/>
  <c r="H59" i="9"/>
  <c r="G59" i="9"/>
  <c r="F59" i="9"/>
  <c r="E59" i="9"/>
  <c r="B59" i="9" s="1"/>
  <c r="H58" i="9"/>
  <c r="G58" i="9"/>
  <c r="F58" i="9"/>
  <c r="E58" i="9"/>
  <c r="B58" i="9" s="1"/>
  <c r="H57" i="9"/>
  <c r="E57" i="9" s="1"/>
  <c r="B57" i="9" s="1"/>
  <c r="G57" i="9"/>
  <c r="F57" i="9"/>
  <c r="H56" i="9"/>
  <c r="G56" i="9"/>
  <c r="F56" i="9"/>
  <c r="E56" i="9"/>
  <c r="B56" i="9" s="1"/>
  <c r="H55" i="9"/>
  <c r="E55" i="9" s="1"/>
  <c r="B55" i="9" s="1"/>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E48" i="9"/>
  <c r="B48" i="9" s="1"/>
  <c r="H47" i="9"/>
  <c r="G47" i="9"/>
  <c r="F47" i="9"/>
  <c r="E47" i="9"/>
  <c r="B47" i="9"/>
  <c r="H46" i="9"/>
  <c r="E46" i="9" s="1"/>
  <c r="B46" i="9" s="1"/>
  <c r="G46" i="9"/>
  <c r="F46" i="9"/>
  <c r="H45" i="9"/>
  <c r="G45" i="9"/>
  <c r="E45" i="9" s="1"/>
  <c r="B45" i="9" s="1"/>
  <c r="F45" i="9"/>
  <c r="H44" i="9"/>
  <c r="G44" i="9"/>
  <c r="F44" i="9"/>
  <c r="E44" i="9"/>
  <c r="B44" i="9" s="1"/>
  <c r="H43" i="9"/>
  <c r="G43" i="9"/>
  <c r="F43" i="9"/>
  <c r="E43" i="9"/>
  <c r="B43" i="9" s="1"/>
  <c r="H42" i="9"/>
  <c r="E42" i="9" s="1"/>
  <c r="B42" i="9" s="1"/>
  <c r="G42" i="9"/>
  <c r="F42" i="9"/>
  <c r="H41" i="9"/>
  <c r="E41" i="9" s="1"/>
  <c r="B41" i="9" s="1"/>
  <c r="G41" i="9"/>
  <c r="F41" i="9"/>
  <c r="H40" i="9"/>
  <c r="E40" i="9" s="1"/>
  <c r="B40" i="9" s="1"/>
  <c r="G40" i="9"/>
  <c r="F40" i="9"/>
  <c r="H39" i="9"/>
  <c r="G39" i="9"/>
  <c r="F39" i="9"/>
  <c r="H38" i="9"/>
  <c r="G38" i="9"/>
  <c r="F38" i="9"/>
  <c r="H37" i="9"/>
  <c r="G37" i="9"/>
  <c r="F37" i="9"/>
  <c r="H36" i="9"/>
  <c r="G36" i="9"/>
  <c r="F36" i="9"/>
  <c r="H35" i="9"/>
  <c r="G35" i="9"/>
  <c r="E35" i="9" s="1"/>
  <c r="B35" i="9" s="1"/>
  <c r="F35" i="9"/>
  <c r="H34" i="9"/>
  <c r="G34" i="9"/>
  <c r="E34" i="9" s="1"/>
  <c r="B34" i="9" s="1"/>
  <c r="F34" i="9"/>
  <c r="H33" i="9"/>
  <c r="G33" i="9"/>
  <c r="E33" i="9" s="1"/>
  <c r="B33" i="9" s="1"/>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3" i="9"/>
  <c r="G3" i="9"/>
  <c r="D104" i="8"/>
  <c r="D97" i="8"/>
  <c r="D92" i="8"/>
  <c r="C1669" i="1" s="1"/>
  <c r="D87" i="8"/>
  <c r="C1664" i="1" s="1"/>
  <c r="D82" i="8"/>
  <c r="D77" i="8"/>
  <c r="C1654" i="1" s="1"/>
  <c r="D72" i="8"/>
  <c r="D67" i="8"/>
  <c r="D62" i="8"/>
  <c r="D57" i="8"/>
  <c r="D52" i="8"/>
  <c r="D46" i="8"/>
  <c r="D37" i="8"/>
  <c r="C1614" i="1" s="1"/>
  <c r="D27" i="8"/>
  <c r="D18" i="8"/>
  <c r="C1595" i="1" s="1"/>
  <c r="D8" i="8"/>
  <c r="E44" i="7"/>
  <c r="D1577" i="1" s="1"/>
  <c r="D44" i="7"/>
  <c r="C1577" i="1" s="1"/>
  <c r="E39" i="7"/>
  <c r="D1572" i="1" s="1"/>
  <c r="D39" i="7"/>
  <c r="C1572" i="1" s="1"/>
  <c r="E38" i="7"/>
  <c r="D1571" i="1" s="1"/>
  <c r="D38" i="7"/>
  <c r="C1571" i="1" s="1"/>
  <c r="E30" i="7"/>
  <c r="D30" i="7"/>
  <c r="C1563" i="1" s="1"/>
  <c r="E23" i="7"/>
  <c r="D1556" i="1" s="1"/>
  <c r="D23" i="7"/>
  <c r="E14" i="7"/>
  <c r="D1547" i="1" s="1"/>
  <c r="D14" i="7"/>
  <c r="C1547" i="1" s="1"/>
  <c r="E7" i="7"/>
  <c r="D1540" i="1" s="1"/>
  <c r="D7" i="7"/>
  <c r="C1540" i="1" s="1"/>
  <c r="E6" i="7"/>
  <c r="D6"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39" i="6"/>
  <c r="F38" i="6"/>
  <c r="F37" i="6"/>
  <c r="E36" i="6"/>
  <c r="D1432" i="1" s="1"/>
  <c r="D36"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I27" i="3"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260" i="5"/>
  <c r="F259" i="5"/>
  <c r="F258" i="5"/>
  <c r="F257" i="5"/>
  <c r="E256" i="5"/>
  <c r="D1260" i="1" s="1"/>
  <c r="D256" i="5"/>
  <c r="F254" i="5"/>
  <c r="F253" i="5"/>
  <c r="E252" i="5"/>
  <c r="D252" i="5"/>
  <c r="F252" i="5" s="1"/>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D219" i="5"/>
  <c r="F219" i="5" s="1"/>
  <c r="F218" i="5"/>
  <c r="F217" i="5"/>
  <c r="F216" i="5"/>
  <c r="F215" i="5"/>
  <c r="F214" i="5"/>
  <c r="F213" i="5"/>
  <c r="F212" i="5"/>
  <c r="E211" i="5"/>
  <c r="D211" i="5"/>
  <c r="F211" i="5" s="1"/>
  <c r="F210" i="5"/>
  <c r="F209" i="5"/>
  <c r="F208" i="5"/>
  <c r="F207" i="5"/>
  <c r="F206" i="5"/>
  <c r="F205" i="5"/>
  <c r="E204" i="5"/>
  <c r="D204" i="5"/>
  <c r="F204" i="5" s="1"/>
  <c r="E203" i="5"/>
  <c r="D203" i="5"/>
  <c r="F203" i="5" s="1"/>
  <c r="F202" i="5"/>
  <c r="F201" i="5"/>
  <c r="F200" i="5"/>
  <c r="F199" i="5"/>
  <c r="F198" i="5"/>
  <c r="E197" i="5"/>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D177"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F150" i="5" s="1"/>
  <c r="F149" i="5"/>
  <c r="F148" i="5"/>
  <c r="E147" i="5"/>
  <c r="D1152" i="1" s="1"/>
  <c r="D147" i="5"/>
  <c r="F146" i="5"/>
  <c r="F145" i="5"/>
  <c r="F144" i="5"/>
  <c r="E143" i="5"/>
  <c r="D143" i="5"/>
  <c r="F143" i="5" s="1"/>
  <c r="F142" i="5"/>
  <c r="F141" i="5"/>
  <c r="F140" i="5"/>
  <c r="F139" i="5"/>
  <c r="F138" i="5"/>
  <c r="F137" i="5"/>
  <c r="E136" i="5"/>
  <c r="D136" i="5"/>
  <c r="F136" i="5" s="1"/>
  <c r="E135" i="5"/>
  <c r="D1140" i="1" s="1"/>
  <c r="D135" i="5"/>
  <c r="F135" i="5" s="1"/>
  <c r="F134" i="5"/>
  <c r="F133" i="5"/>
  <c r="F132" i="5"/>
  <c r="F131" i="5"/>
  <c r="F130" i="5"/>
  <c r="F129" i="5"/>
  <c r="F128" i="5"/>
  <c r="E127" i="5"/>
  <c r="D127" i="5"/>
  <c r="F127" i="5" s="1"/>
  <c r="F126" i="5"/>
  <c r="F125" i="5"/>
  <c r="F124" i="5"/>
  <c r="F123" i="5"/>
  <c r="F122" i="5"/>
  <c r="F121" i="5"/>
  <c r="E120" i="5"/>
  <c r="E119"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D12" i="5"/>
  <c r="F11" i="5"/>
  <c r="F10" i="5"/>
  <c r="F9" i="5"/>
  <c r="E8" i="5"/>
  <c r="D1013" i="1" s="1"/>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7" i="4"/>
  <c r="F436" i="4"/>
  <c r="F435" i="4"/>
  <c r="F434" i="4"/>
  <c r="F433" i="4"/>
  <c r="E432" i="4"/>
  <c r="D426" i="1" s="1"/>
  <c r="D432" i="4"/>
  <c r="D431"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7" i="4"/>
  <c r="F326" i="4"/>
  <c r="F325" i="4"/>
  <c r="F324" i="4"/>
  <c r="F323" i="4"/>
  <c r="E322" i="4"/>
  <c r="D317" i="1" s="1"/>
  <c r="D322" i="4"/>
  <c r="D321" i="4"/>
  <c r="F320" i="4"/>
  <c r="F319" i="4"/>
  <c r="F318" i="4"/>
  <c r="F317" i="4"/>
  <c r="F316" i="4"/>
  <c r="F315" i="4"/>
  <c r="E314" i="4"/>
  <c r="D309" i="1" s="1"/>
  <c r="D314" i="4"/>
  <c r="F313" i="4"/>
  <c r="F312" i="4"/>
  <c r="F311" i="4"/>
  <c r="E310" i="4"/>
  <c r="D310" i="4"/>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8" i="4"/>
  <c r="F277" i="4"/>
  <c r="F276" i="4"/>
  <c r="F275" i="4"/>
  <c r="E274" i="4"/>
  <c r="D270" i="1" s="1"/>
  <c r="D274" i="4"/>
  <c r="D273" i="4"/>
  <c r="F272" i="4"/>
  <c r="F271" i="4"/>
  <c r="F270" i="4"/>
  <c r="E269" i="4"/>
  <c r="D269" i="4"/>
  <c r="F268" i="4"/>
  <c r="F267" i="4"/>
  <c r="F266" i="4"/>
  <c r="F265" i="4"/>
  <c r="F264" i="4"/>
  <c r="E263" i="4"/>
  <c r="D259" i="1" s="1"/>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5" i="4"/>
  <c r="F224" i="4"/>
  <c r="F223" i="4"/>
  <c r="E222" i="4"/>
  <c r="D218" i="1" s="1"/>
  <c r="D222" i="4"/>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0" i="1" s="1"/>
  <c r="D154" i="4"/>
  <c r="E153" i="4"/>
  <c r="D149" i="1" s="1"/>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9" i="4"/>
  <c r="F128" i="4"/>
  <c r="F127" i="4"/>
  <c r="E126" i="4"/>
  <c r="D122" i="1" s="1"/>
  <c r="D126" i="4"/>
  <c r="D125" i="4"/>
  <c r="F124" i="4"/>
  <c r="F123" i="4"/>
  <c r="F122" i="4"/>
  <c r="F121" i="4"/>
  <c r="E120" i="4"/>
  <c r="D116" i="1" s="1"/>
  <c r="D120" i="4"/>
  <c r="F119" i="4"/>
  <c r="F118" i="4"/>
  <c r="F117" i="4"/>
  <c r="F116" i="4"/>
  <c r="F115" i="4"/>
  <c r="F114" i="4"/>
  <c r="F113" i="4"/>
  <c r="E112" i="4"/>
  <c r="D112" i="4"/>
  <c r="F111" i="4"/>
  <c r="F110" i="4"/>
  <c r="F109" i="4"/>
  <c r="F108" i="4"/>
  <c r="E107" i="4"/>
  <c r="D103" i="1" s="1"/>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4" i="4"/>
  <c r="F63" i="4"/>
  <c r="F62" i="4"/>
  <c r="E61" i="4"/>
  <c r="D57" i="1" s="1"/>
  <c r="D61" i="4"/>
  <c r="F60" i="4"/>
  <c r="F59" i="4"/>
  <c r="E58" i="4"/>
  <c r="D54" i="1" s="1"/>
  <c r="D58" i="4"/>
  <c r="F57" i="4"/>
  <c r="F56" i="4"/>
  <c r="F55" i="4"/>
  <c r="F54" i="4"/>
  <c r="E53" i="4"/>
  <c r="D49" i="1" s="1"/>
  <c r="D53" i="4"/>
  <c r="F52" i="4"/>
  <c r="F51" i="4"/>
  <c r="E50" i="4"/>
  <c r="D46" i="1" s="1"/>
  <c r="D50" i="4"/>
  <c r="D49" i="4"/>
  <c r="F48" i="4"/>
  <c r="F47" i="4"/>
  <c r="F46" i="4"/>
  <c r="F45" i="4"/>
  <c r="E44" i="4"/>
  <c r="D44"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H27" i="3"/>
  <c r="G27" i="3"/>
  <c r="B27" i="3"/>
  <c r="G25" i="3"/>
  <c r="B25" i="3"/>
  <c r="G24" i="3"/>
  <c r="B24" i="3"/>
  <c r="H23" i="3"/>
  <c r="G23" i="3"/>
  <c r="B23" i="3"/>
  <c r="H22" i="3"/>
  <c r="G22" i="3"/>
  <c r="B22" i="3"/>
  <c r="G20" i="3"/>
  <c r="B20" i="3"/>
  <c r="G19" i="3"/>
  <c r="B19" i="3"/>
  <c r="H18"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8" i="1"/>
  <c r="C1667" i="1"/>
  <c r="C1666" i="1"/>
  <c r="C1665" i="1"/>
  <c r="C1663" i="1"/>
  <c r="C1662" i="1"/>
  <c r="C1661" i="1"/>
  <c r="C1660" i="1"/>
  <c r="C1659" i="1"/>
  <c r="C1658" i="1"/>
  <c r="C1657" i="1"/>
  <c r="C1656" i="1"/>
  <c r="C1655" i="1"/>
  <c r="C1653" i="1"/>
  <c r="C1652" i="1"/>
  <c r="C1651" i="1"/>
  <c r="C1650" i="1"/>
  <c r="C1649" i="1"/>
  <c r="H1648" i="1"/>
  <c r="G1648" i="1"/>
  <c r="C1648" i="1"/>
  <c r="C1647" i="1"/>
  <c r="C1646" i="1"/>
  <c r="C1645" i="1"/>
  <c r="C1644" i="1"/>
  <c r="C1643" i="1"/>
  <c r="C1642" i="1"/>
  <c r="C1641" i="1"/>
  <c r="C1640" i="1"/>
  <c r="C1639" i="1"/>
  <c r="C1638" i="1"/>
  <c r="C1637" i="1"/>
  <c r="C1636" i="1"/>
  <c r="C1635" i="1"/>
  <c r="C1634" i="1"/>
  <c r="C1633" i="1"/>
  <c r="C1632" i="1"/>
  <c r="C1631" i="1"/>
  <c r="C1630" i="1"/>
  <c r="C1627" i="1"/>
  <c r="C1626" i="1"/>
  <c r="C1625" i="1"/>
  <c r="C1624" i="1"/>
  <c r="C1623"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C1260" i="1"/>
  <c r="D1258" i="1"/>
  <c r="C1258" i="1"/>
  <c r="D1257" i="1"/>
  <c r="C1257" i="1"/>
  <c r="D1256"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H1109" i="1"/>
  <c r="G1109"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H104" i="1"/>
  <c r="D104" i="1"/>
  <c r="C104" i="1"/>
  <c r="G104" i="1" s="1"/>
  <c r="D101" i="1"/>
  <c r="C101" i="1"/>
  <c r="D100" i="1"/>
  <c r="C100" i="1"/>
  <c r="D99" i="1"/>
  <c r="C99" i="1"/>
  <c r="D98" i="1"/>
  <c r="C98" i="1"/>
  <c r="D97" i="1"/>
  <c r="C97" i="1"/>
  <c r="D96" i="1"/>
  <c r="C96" i="1"/>
  <c r="D95" i="1"/>
  <c r="C95" i="1"/>
  <c r="D93" i="1"/>
  <c r="C93" i="1"/>
  <c r="D92" i="1"/>
  <c r="C92" i="1"/>
  <c r="D91" i="1"/>
  <c r="C91" i="1"/>
  <c r="D90" i="1"/>
  <c r="C90" i="1"/>
  <c r="D89" i="1"/>
  <c r="C89" i="1"/>
  <c r="D88" i="1"/>
  <c r="H88" i="1" s="1"/>
  <c r="C88" i="1"/>
  <c r="G88" i="1" s="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22" i="9" l="1"/>
  <c r="B322" i="9" s="1"/>
  <c r="E326" i="9"/>
  <c r="B326" i="9" s="1"/>
  <c r="E329" i="9"/>
  <c r="B329" i="9" s="1"/>
  <c r="E36" i="9"/>
  <c r="B36" i="9" s="1"/>
  <c r="E311" i="9"/>
  <c r="B311" i="9" s="1"/>
  <c r="E307" i="9"/>
  <c r="B307" i="9" s="1"/>
  <c r="E324" i="9"/>
  <c r="B324" i="9" s="1"/>
  <c r="E320" i="9"/>
  <c r="B320" i="9" s="1"/>
  <c r="F236" i="9"/>
  <c r="B236" i="9" s="1"/>
  <c r="E327" i="9"/>
  <c r="B327" i="9" s="1"/>
  <c r="D212" i="1"/>
  <c r="E202" i="4"/>
  <c r="D198" i="1" s="1"/>
  <c r="I41" i="3"/>
  <c r="C1681" i="1"/>
  <c r="H1673" i="1"/>
  <c r="G1673" i="1"/>
  <c r="G1664" i="1"/>
  <c r="H1664" i="1"/>
  <c r="D51" i="8"/>
  <c r="C1629" i="1"/>
  <c r="H1620" i="1"/>
  <c r="G1620" i="1"/>
  <c r="G1609" i="1"/>
  <c r="H1609" i="1"/>
  <c r="C1604" i="1"/>
  <c r="D25" i="8"/>
  <c r="C1602" i="1" s="1"/>
  <c r="C1585" i="1"/>
  <c r="D6" i="8"/>
  <c r="D1563" i="1"/>
  <c r="E22" i="7"/>
  <c r="D1555" i="1"/>
  <c r="I34" i="3"/>
  <c r="D1510" i="1"/>
  <c r="I30" i="3"/>
  <c r="D1435" i="1"/>
  <c r="E35" i="6"/>
  <c r="E141" i="6" s="1"/>
  <c r="G348" i="9" s="1"/>
  <c r="E348" i="9" s="1"/>
  <c r="F165" i="5"/>
  <c r="F197" i="5"/>
  <c r="G337" i="9"/>
  <c r="C1201" i="1"/>
  <c r="H24" i="3"/>
  <c r="C1181" i="1"/>
  <c r="D1301" i="1"/>
  <c r="E296" i="5"/>
  <c r="D1300" i="1" s="1"/>
  <c r="F256" i="5"/>
  <c r="F248" i="5"/>
  <c r="D1201" i="1"/>
  <c r="H337" i="9"/>
  <c r="E337" i="9" s="1"/>
  <c r="B337" i="9" s="1"/>
  <c r="E312" i="9"/>
  <c r="B312" i="9" s="1"/>
  <c r="E37" i="9"/>
  <c r="B37" i="9" s="1"/>
  <c r="E319" i="9"/>
  <c r="B319" i="9" s="1"/>
  <c r="H336" i="9"/>
  <c r="E177" i="5"/>
  <c r="D1182" i="1"/>
  <c r="H1182" i="1" s="1"/>
  <c r="F147" i="5"/>
  <c r="E316" i="9"/>
  <c r="B316" i="9" s="1"/>
  <c r="F120" i="5"/>
  <c r="F119" i="5"/>
  <c r="D1124" i="1"/>
  <c r="D1075" i="1"/>
  <c r="E69" i="5"/>
  <c r="F69" i="5" s="1"/>
  <c r="D1018" i="1"/>
  <c r="E12" i="5"/>
  <c r="F237" i="9"/>
  <c r="E39" i="9"/>
  <c r="B39" i="9" s="1"/>
  <c r="E31" i="9"/>
  <c r="B31" i="9" s="1"/>
  <c r="E30" i="9"/>
  <c r="B30" i="9" s="1"/>
  <c r="E29" i="9"/>
  <c r="B29" i="9" s="1"/>
  <c r="B229" i="9"/>
  <c r="B296" i="9"/>
  <c r="E26" i="9"/>
  <c r="B26" i="9" s="1"/>
  <c r="E25" i="9"/>
  <c r="B25" i="9" s="1"/>
  <c r="F656" i="4"/>
  <c r="D431" i="1"/>
  <c r="E431" i="4"/>
  <c r="D369" i="1"/>
  <c r="E373" i="4"/>
  <c r="D322" i="1"/>
  <c r="E321" i="4"/>
  <c r="D316" i="1" s="1"/>
  <c r="D305" i="1"/>
  <c r="E309" i="4"/>
  <c r="D274" i="1"/>
  <c r="E273" i="4"/>
  <c r="D269" i="1" s="1"/>
  <c r="E83" i="9"/>
  <c r="B83" i="9" s="1"/>
  <c r="D265" i="1"/>
  <c r="E262" i="4"/>
  <c r="D258" i="1" s="1"/>
  <c r="D221" i="1"/>
  <c r="E221" i="4"/>
  <c r="D217" i="1" s="1"/>
  <c r="B243" i="9"/>
  <c r="F241" i="9"/>
  <c r="B241" i="9" s="1"/>
  <c r="F239" i="9"/>
  <c r="B239" i="9" s="1"/>
  <c r="E52" i="9"/>
  <c r="B52" i="9" s="1"/>
  <c r="D161" i="1"/>
  <c r="E164" i="4"/>
  <c r="F164" i="4" s="1"/>
  <c r="D125" i="1"/>
  <c r="E125" i="4"/>
  <c r="D121" i="1" s="1"/>
  <c r="D108" i="1"/>
  <c r="E106" i="4"/>
  <c r="D102" i="1" s="1"/>
  <c r="B233" i="9"/>
  <c r="D79" i="1"/>
  <c r="E82" i="4"/>
  <c r="D78" i="1" s="1"/>
  <c r="E38" i="9"/>
  <c r="B38" i="9" s="1"/>
  <c r="D60" i="1"/>
  <c r="E49" i="4"/>
  <c r="D45" i="1" s="1"/>
  <c r="E32" i="9"/>
  <c r="B32" i="9" s="1"/>
  <c r="E28" i="9"/>
  <c r="B28" i="9" s="1"/>
  <c r="E27" i="9"/>
  <c r="B27" i="9" s="1"/>
  <c r="G211" i="9"/>
  <c r="E211" i="9" s="1"/>
  <c r="B211" i="9" s="1"/>
  <c r="L228" i="9"/>
  <c r="G213" i="9"/>
  <c r="E213" i="9" s="1"/>
  <c r="B213" i="9" s="1"/>
  <c r="G218" i="9"/>
  <c r="E218" i="9" s="1"/>
  <c r="B218" i="9" s="1"/>
  <c r="G220" i="9"/>
  <c r="E220" i="9" s="1"/>
  <c r="B220" i="9" s="1"/>
  <c r="I10" i="9"/>
  <c r="G222" i="9"/>
  <c r="E222" i="9" s="1"/>
  <c r="B222" i="9" s="1"/>
  <c r="G223" i="9"/>
  <c r="E223" i="9" s="1"/>
  <c r="B223" i="9" s="1"/>
  <c r="G226" i="9"/>
  <c r="E226" i="9" s="1"/>
  <c r="B226" i="9" s="1"/>
  <c r="G224" i="9"/>
  <c r="E224" i="9" s="1"/>
  <c r="B224" i="9" s="1"/>
  <c r="G227" i="9"/>
  <c r="E227" i="9" s="1"/>
  <c r="B227" i="9" s="1"/>
  <c r="M228" i="9"/>
  <c r="G309" i="9"/>
  <c r="G190" i="9"/>
  <c r="E190" i="9" s="1"/>
  <c r="B190" i="9" s="1"/>
  <c r="L207" i="9"/>
  <c r="F207" i="9" s="1"/>
  <c r="G209" i="9"/>
  <c r="E209" i="9" s="1"/>
  <c r="B209" i="9" s="1"/>
  <c r="H309" i="9"/>
  <c r="H308" i="9"/>
  <c r="E308" i="9" s="1"/>
  <c r="B308" i="9" s="1"/>
  <c r="G302" i="9"/>
  <c r="E302" i="9" s="1"/>
  <c r="B302" i="9" s="1"/>
  <c r="G301" i="9"/>
  <c r="E301" i="9" s="1"/>
  <c r="B301" i="9" s="1"/>
  <c r="G300" i="9"/>
  <c r="E300" i="9" s="1"/>
  <c r="B300" i="9" s="1"/>
  <c r="G210" i="9"/>
  <c r="E210" i="9" s="1"/>
  <c r="B210" i="9" s="1"/>
  <c r="G225" i="9"/>
  <c r="E225" i="9" s="1"/>
  <c r="B225" i="9" s="1"/>
  <c r="G221" i="9"/>
  <c r="E221" i="9" s="1"/>
  <c r="B221" i="9" s="1"/>
  <c r="G219" i="9"/>
  <c r="E219" i="9" s="1"/>
  <c r="B219" i="9" s="1"/>
  <c r="G216" i="9"/>
  <c r="E216" i="9" s="1"/>
  <c r="B216" i="9" s="1"/>
  <c r="G215" i="9"/>
  <c r="E215" i="9" s="1"/>
  <c r="B215" i="9" s="1"/>
  <c r="G214" i="9"/>
  <c r="E214" i="9" s="1"/>
  <c r="B214" i="9" s="1"/>
  <c r="H310" i="9"/>
  <c r="G212" i="9"/>
  <c r="E212" i="9" s="1"/>
  <c r="B212" i="9" s="1"/>
  <c r="G208" i="9"/>
  <c r="E208" i="9" s="1"/>
  <c r="B208" i="9" s="1"/>
  <c r="G207" i="9"/>
  <c r="E207" i="9" s="1"/>
  <c r="B207" i="9" s="1"/>
  <c r="G205" i="9"/>
  <c r="E205" i="9" s="1"/>
  <c r="B205" i="9" s="1"/>
  <c r="G204" i="9"/>
  <c r="E204" i="9" s="1"/>
  <c r="B204" i="9" s="1"/>
  <c r="G203" i="9"/>
  <c r="E203" i="9" s="1"/>
  <c r="B203" i="9" s="1"/>
  <c r="G201" i="9"/>
  <c r="E201" i="9" s="1"/>
  <c r="B201" i="9" s="1"/>
  <c r="G200" i="9"/>
  <c r="E200" i="9" s="1"/>
  <c r="B200" i="9" s="1"/>
  <c r="G199" i="9"/>
  <c r="E199" i="9" s="1"/>
  <c r="B199" i="9" s="1"/>
  <c r="G195" i="9"/>
  <c r="E195" i="9" s="1"/>
  <c r="B195" i="9" s="1"/>
  <c r="G193" i="9"/>
  <c r="E193" i="9" s="1"/>
  <c r="B193" i="9" s="1"/>
  <c r="G192" i="9"/>
  <c r="E192" i="9" s="1"/>
  <c r="B192" i="9" s="1"/>
  <c r="G191" i="9"/>
  <c r="E191" i="9" s="1"/>
  <c r="B191" i="9" s="1"/>
  <c r="G184" i="9"/>
  <c r="E184" i="9" s="1"/>
  <c r="B184" i="9" s="1"/>
  <c r="G183" i="9"/>
  <c r="E183" i="9" s="1"/>
  <c r="B183" i="9" s="1"/>
  <c r="H180" i="9"/>
  <c r="H179" i="9"/>
  <c r="G206" i="9"/>
  <c r="E206" i="9" s="1"/>
  <c r="B206" i="9" s="1"/>
  <c r="G177" i="9"/>
  <c r="E177" i="9" s="1"/>
  <c r="B177" i="9" s="1"/>
  <c r="G176" i="9"/>
  <c r="E176" i="9" s="1"/>
  <c r="B176" i="9" s="1"/>
  <c r="G174" i="9"/>
  <c r="E174" i="9" s="1"/>
  <c r="B174" i="9" s="1"/>
  <c r="G202" i="9"/>
  <c r="E202" i="9" s="1"/>
  <c r="B202" i="9" s="1"/>
  <c r="G198" i="9"/>
  <c r="E198" i="9" s="1"/>
  <c r="B198" i="9" s="1"/>
  <c r="G197" i="9"/>
  <c r="E197" i="9" s="1"/>
  <c r="B197" i="9" s="1"/>
  <c r="G196" i="9"/>
  <c r="E196" i="9" s="1"/>
  <c r="B196" i="9" s="1"/>
  <c r="G194" i="9"/>
  <c r="E194" i="9" s="1"/>
  <c r="B194" i="9" s="1"/>
  <c r="G189" i="9"/>
  <c r="E189" i="9" s="1"/>
  <c r="B189" i="9" s="1"/>
  <c r="G188" i="9"/>
  <c r="E188" i="9" s="1"/>
  <c r="B188" i="9" s="1"/>
  <c r="G187" i="9"/>
  <c r="E187" i="9" s="1"/>
  <c r="B187" i="9" s="1"/>
  <c r="G186" i="9"/>
  <c r="E186" i="9" s="1"/>
  <c r="B186" i="9" s="1"/>
  <c r="G185" i="9"/>
  <c r="E185" i="9" s="1"/>
  <c r="B185" i="9" s="1"/>
  <c r="G182" i="9"/>
  <c r="E182" i="9" s="1"/>
  <c r="B182" i="9" s="1"/>
  <c r="G179" i="9"/>
  <c r="E179" i="9" s="1"/>
  <c r="B179" i="9" s="1"/>
  <c r="G310" i="9"/>
  <c r="E310" i="9" s="1"/>
  <c r="B310" i="9" s="1"/>
  <c r="G181" i="9"/>
  <c r="E181" i="9" s="1"/>
  <c r="B181" i="9" s="1"/>
  <c r="G180" i="9"/>
  <c r="E180" i="9" s="1"/>
  <c r="B180" i="9" s="1"/>
  <c r="G217" i="9"/>
  <c r="E217" i="9" s="1"/>
  <c r="B217" i="9" s="1"/>
  <c r="G178" i="9"/>
  <c r="E178" i="9" s="1"/>
  <c r="B178" i="9" s="1"/>
  <c r="G175" i="9"/>
  <c r="E175" i="9" s="1"/>
  <c r="B175" i="9" s="1"/>
  <c r="G1595" i="1"/>
  <c r="H1595" i="1"/>
  <c r="G1577" i="1"/>
  <c r="H1577" i="1"/>
  <c r="G1572" i="1"/>
  <c r="H1572" i="1"/>
  <c r="G1571" i="1"/>
  <c r="H1571" i="1"/>
  <c r="G1563" i="1"/>
  <c r="H1563" i="1"/>
  <c r="C1556" i="1"/>
  <c r="D22" i="7"/>
  <c r="G1547" i="1"/>
  <c r="H1547" i="1"/>
  <c r="J1547" i="1"/>
  <c r="G1540" i="1"/>
  <c r="H1540" i="1"/>
  <c r="D1539" i="1"/>
  <c r="E5" i="7"/>
  <c r="D5" i="7"/>
  <c r="C1539" i="1"/>
  <c r="F130" i="6"/>
  <c r="C1526" i="1"/>
  <c r="F129" i="6"/>
  <c r="C1525" i="1"/>
  <c r="F122" i="6"/>
  <c r="C1518" i="1"/>
  <c r="F118" i="6"/>
  <c r="C1514" i="1"/>
  <c r="F115" i="6"/>
  <c r="C1511" i="1"/>
  <c r="C1510" i="1"/>
  <c r="F114" i="6"/>
  <c r="F107" i="6"/>
  <c r="C1503" i="1"/>
  <c r="C1495" i="1"/>
  <c r="F99" i="6"/>
  <c r="F94" i="6"/>
  <c r="C1490" i="1"/>
  <c r="C1486" i="1"/>
  <c r="F90" i="6"/>
  <c r="F89" i="6"/>
  <c r="C1485" i="1"/>
  <c r="C1478" i="1"/>
  <c r="F82" i="6"/>
  <c r="C1471" i="1"/>
  <c r="F75" i="6"/>
  <c r="C1462" i="1"/>
  <c r="F66" i="6"/>
  <c r="F61" i="6"/>
  <c r="C1457" i="1"/>
  <c r="C1450" i="1"/>
  <c r="F54" i="6"/>
  <c r="C1446" i="1"/>
  <c r="F50" i="6"/>
  <c r="F43" i="6"/>
  <c r="C1439" i="1"/>
  <c r="F39" i="6"/>
  <c r="C1435" i="1"/>
  <c r="D35" i="6"/>
  <c r="C1432" i="1"/>
  <c r="F36" i="6"/>
  <c r="C1424" i="1"/>
  <c r="F28" i="6"/>
  <c r="F22" i="6"/>
  <c r="C1418" i="1"/>
  <c r="F13" i="6"/>
  <c r="C1409" i="1"/>
  <c r="F10" i="6"/>
  <c r="C1406" i="1"/>
  <c r="F6" i="6"/>
  <c r="C1402" i="1"/>
  <c r="D1401" i="1"/>
  <c r="F5" i="6"/>
  <c r="D141" i="6"/>
  <c r="C1401" i="1"/>
  <c r="C1301" i="1"/>
  <c r="F297" i="5"/>
  <c r="F296" i="5"/>
  <c r="C1300" i="1"/>
  <c r="F291" i="5"/>
  <c r="C1295" i="1"/>
  <c r="C1281" i="1"/>
  <c r="F277" i="5"/>
  <c r="C1278" i="1"/>
  <c r="F274" i="5"/>
  <c r="C1268" i="1"/>
  <c r="F264" i="5"/>
  <c r="E255" i="5"/>
  <c r="D1264" i="1"/>
  <c r="F260" i="5"/>
  <c r="D255" i="5"/>
  <c r="C1264" i="1"/>
  <c r="G336" i="9"/>
  <c r="E336" i="9" s="1"/>
  <c r="B336" i="9" s="1"/>
  <c r="F178" i="5"/>
  <c r="F89" i="5"/>
  <c r="C1094" i="1"/>
  <c r="C1093" i="1"/>
  <c r="F88" i="5"/>
  <c r="F82" i="5"/>
  <c r="C1087" i="1"/>
  <c r="F76" i="5"/>
  <c r="C1081" i="1"/>
  <c r="F71" i="5"/>
  <c r="C1076" i="1"/>
  <c r="F70" i="5"/>
  <c r="C1075" i="1"/>
  <c r="C1074" i="1"/>
  <c r="F63" i="5"/>
  <c r="C1068" i="1"/>
  <c r="C1061" i="1"/>
  <c r="F56" i="5"/>
  <c r="F52" i="5"/>
  <c r="C1057" i="1"/>
  <c r="F45" i="5"/>
  <c r="C1050" i="1"/>
  <c r="F41" i="5"/>
  <c r="C1046" i="1"/>
  <c r="C1040" i="1"/>
  <c r="F35" i="5"/>
  <c r="C1034" i="1"/>
  <c r="F29" i="5"/>
  <c r="F19" i="5"/>
  <c r="C1024" i="1"/>
  <c r="F13" i="5"/>
  <c r="C1018" i="1"/>
  <c r="F12" i="5"/>
  <c r="C1017" i="1"/>
  <c r="F8" i="5"/>
  <c r="C1013" i="1"/>
  <c r="C1012" i="1"/>
  <c r="C1011" i="1"/>
  <c r="F607" i="4"/>
  <c r="G156" i="9"/>
  <c r="E156" i="9" s="1"/>
  <c r="B156" i="9" s="1"/>
  <c r="F603" i="4"/>
  <c r="C597" i="1"/>
  <c r="F598" i="4"/>
  <c r="C592" i="1"/>
  <c r="C591" i="1"/>
  <c r="F597" i="4"/>
  <c r="C588" i="1"/>
  <c r="F594" i="4"/>
  <c r="C585" i="1"/>
  <c r="F591" i="4"/>
  <c r="F589" i="4"/>
  <c r="C583" i="1"/>
  <c r="F585" i="4"/>
  <c r="C579" i="1"/>
  <c r="F584" i="4"/>
  <c r="C578" i="1"/>
  <c r="F581" i="4"/>
  <c r="C575" i="1"/>
  <c r="F578" i="4"/>
  <c r="C572" i="1"/>
  <c r="C569" i="1"/>
  <c r="F575" i="4"/>
  <c r="C566" i="1"/>
  <c r="F572" i="4"/>
  <c r="C565" i="1"/>
  <c r="F571" i="4"/>
  <c r="C556" i="1"/>
  <c r="F562" i="4"/>
  <c r="F557" i="4"/>
  <c r="C551" i="1"/>
  <c r="F550" i="4"/>
  <c r="C544" i="1"/>
  <c r="F545" i="4"/>
  <c r="C539" i="1"/>
  <c r="F542" i="4"/>
  <c r="C536" i="1"/>
  <c r="F537" i="4"/>
  <c r="C531" i="1"/>
  <c r="F536" i="4"/>
  <c r="C530" i="1"/>
  <c r="D529" i="1"/>
  <c r="F535" i="4"/>
  <c r="C529" i="1"/>
  <c r="D640" i="4"/>
  <c r="F532" i="4"/>
  <c r="C526" i="1"/>
  <c r="F529" i="4"/>
  <c r="C523" i="1"/>
  <c r="F526" i="4"/>
  <c r="C520" i="1"/>
  <c r="F523" i="4"/>
  <c r="C517" i="1"/>
  <c r="C516" i="1"/>
  <c r="F522" i="4"/>
  <c r="C508" i="1"/>
  <c r="F514" i="4"/>
  <c r="F509" i="4"/>
  <c r="C503" i="1"/>
  <c r="C496" i="1"/>
  <c r="F502" i="4"/>
  <c r="C491" i="1"/>
  <c r="F497" i="4"/>
  <c r="C486" i="1"/>
  <c r="F492" i="4"/>
  <c r="C485" i="1"/>
  <c r="F491" i="4"/>
  <c r="F488" i="4"/>
  <c r="C482" i="1"/>
  <c r="F485" i="4"/>
  <c r="C479" i="1"/>
  <c r="C474" i="1"/>
  <c r="F480" i="4"/>
  <c r="C473" i="1"/>
  <c r="F479" i="4"/>
  <c r="F476" i="4"/>
  <c r="C470" i="1"/>
  <c r="F473" i="4"/>
  <c r="C467" i="1"/>
  <c r="C464" i="1"/>
  <c r="F470" i="4"/>
  <c r="F467" i="4"/>
  <c r="C461" i="1"/>
  <c r="C460" i="1"/>
  <c r="F466" i="4"/>
  <c r="F457" i="4"/>
  <c r="C451" i="1"/>
  <c r="C446" i="1"/>
  <c r="F452" i="4"/>
  <c r="C439" i="1"/>
  <c r="F445" i="4"/>
  <c r="F440" i="4"/>
  <c r="C434" i="1"/>
  <c r="F437" i="4"/>
  <c r="C431" i="1"/>
  <c r="C426" i="1"/>
  <c r="F432" i="4"/>
  <c r="F431" i="4"/>
  <c r="C425" i="1"/>
  <c r="D639" i="4"/>
  <c r="C424" i="1"/>
  <c r="F428" i="4"/>
  <c r="C423" i="1"/>
  <c r="E648" i="4"/>
  <c r="D642" i="1" s="1"/>
  <c r="D422" i="1"/>
  <c r="C422" i="1"/>
  <c r="D648" i="4"/>
  <c r="F427" i="4"/>
  <c r="D421" i="1"/>
  <c r="E647" i="4"/>
  <c r="D641" i="1" s="1"/>
  <c r="C421" i="1"/>
  <c r="F426" i="4"/>
  <c r="D647" i="4"/>
  <c r="C407" i="1"/>
  <c r="F412" i="4"/>
  <c r="C405" i="1"/>
  <c r="F410" i="4"/>
  <c r="C402" i="1"/>
  <c r="F407" i="4"/>
  <c r="C401" i="1"/>
  <c r="F406" i="4"/>
  <c r="C396" i="1"/>
  <c r="F401" i="4"/>
  <c r="C393" i="1"/>
  <c r="F398" i="4"/>
  <c r="C388" i="1"/>
  <c r="F393" i="4"/>
  <c r="C383" i="1"/>
  <c r="F388" i="4"/>
  <c r="C374" i="1"/>
  <c r="F379" i="4"/>
  <c r="F374" i="4"/>
  <c r="C369" i="1"/>
  <c r="C368" i="1"/>
  <c r="F373" i="4"/>
  <c r="C361" i="1"/>
  <c r="F366" i="4"/>
  <c r="F362" i="4"/>
  <c r="C357" i="1"/>
  <c r="F361" i="4"/>
  <c r="C356" i="1"/>
  <c r="D418" i="4"/>
  <c r="C355" i="1"/>
  <c r="F358" i="4"/>
  <c r="C353" i="1"/>
  <c r="F355" i="4"/>
  <c r="C350" i="1"/>
  <c r="F354" i="4"/>
  <c r="C349" i="1"/>
  <c r="F349" i="4"/>
  <c r="C344" i="1"/>
  <c r="C341" i="1"/>
  <c r="F346" i="4"/>
  <c r="F341" i="4"/>
  <c r="C336" i="1"/>
  <c r="F336" i="4"/>
  <c r="C331" i="1"/>
  <c r="F327" i="4"/>
  <c r="C322" i="1"/>
  <c r="C317" i="1"/>
  <c r="F322" i="4"/>
  <c r="C316" i="1"/>
  <c r="F321" i="4"/>
  <c r="C309" i="1"/>
  <c r="F314" i="4"/>
  <c r="F310" i="4"/>
  <c r="C305" i="1"/>
  <c r="C304" i="1"/>
  <c r="F309" i="4"/>
  <c r="C303" i="1"/>
  <c r="D417" i="4"/>
  <c r="F298" i="4"/>
  <c r="C294" i="1"/>
  <c r="F297" i="4"/>
  <c r="C293" i="1"/>
  <c r="F289" i="4"/>
  <c r="C285" i="1"/>
  <c r="C279" i="1"/>
  <c r="F283" i="4"/>
  <c r="C274" i="1"/>
  <c r="F278" i="4"/>
  <c r="C270" i="1"/>
  <c r="F274" i="4"/>
  <c r="C269" i="1"/>
  <c r="F273" i="4"/>
  <c r="C265" i="1"/>
  <c r="F269" i="4"/>
  <c r="C259" i="1"/>
  <c r="F263" i="4"/>
  <c r="C258" i="1"/>
  <c r="F262" i="4"/>
  <c r="C253" i="1"/>
  <c r="F257" i="4"/>
  <c r="F254" i="4"/>
  <c r="C250" i="1"/>
  <c r="F250" i="4"/>
  <c r="C246" i="1"/>
  <c r="F246" i="4"/>
  <c r="C242" i="1"/>
  <c r="C238" i="1"/>
  <c r="F242" i="4"/>
  <c r="C233" i="1"/>
  <c r="F237" i="4"/>
  <c r="C230" i="1"/>
  <c r="F234" i="4"/>
  <c r="F231" i="4"/>
  <c r="C227" i="1"/>
  <c r="F230" i="4"/>
  <c r="C226" i="1"/>
  <c r="F225" i="4"/>
  <c r="C221" i="1"/>
  <c r="C218" i="1"/>
  <c r="F222" i="4"/>
  <c r="C217" i="1"/>
  <c r="F221" i="4"/>
  <c r="C212" i="1"/>
  <c r="F216" i="4"/>
  <c r="F208" i="4"/>
  <c r="C204" i="1"/>
  <c r="C199" i="1"/>
  <c r="F203" i="4"/>
  <c r="C198" i="1"/>
  <c r="F202" i="4"/>
  <c r="C190" i="1"/>
  <c r="F194" i="4"/>
  <c r="C185" i="1"/>
  <c r="F189" i="4"/>
  <c r="C174" i="1"/>
  <c r="F178" i="4"/>
  <c r="C166" i="1"/>
  <c r="F170" i="4"/>
  <c r="F165" i="4"/>
  <c r="C161" i="1"/>
  <c r="C160" i="1"/>
  <c r="C156" i="1"/>
  <c r="F160" i="4"/>
  <c r="F154" i="4"/>
  <c r="C150" i="1"/>
  <c r="G24" i="9"/>
  <c r="C149" i="1"/>
  <c r="F153" i="4"/>
  <c r="H24" i="9"/>
  <c r="C148" i="1"/>
  <c r="D299" i="4"/>
  <c r="C137" i="1"/>
  <c r="F141" i="4"/>
  <c r="C136" i="1"/>
  <c r="F140" i="4"/>
  <c r="C131" i="1"/>
  <c r="F135" i="4"/>
  <c r="F134" i="4"/>
  <c r="C130" i="1"/>
  <c r="F129" i="4"/>
  <c r="C125" i="1"/>
  <c r="C122" i="1"/>
  <c r="F126" i="4"/>
  <c r="F125" i="4"/>
  <c r="C121" i="1"/>
  <c r="F120" i="4"/>
  <c r="C116" i="1"/>
  <c r="C108" i="1"/>
  <c r="F112" i="4"/>
  <c r="C103" i="1"/>
  <c r="F107" i="4"/>
  <c r="C102" i="1"/>
  <c r="F106" i="4"/>
  <c r="F98" i="4"/>
  <c r="C94" i="1"/>
  <c r="F91" i="4"/>
  <c r="C87" i="1"/>
  <c r="F83" i="4"/>
  <c r="C79" i="1"/>
  <c r="F82" i="4"/>
  <c r="C78" i="1"/>
  <c r="F77" i="4"/>
  <c r="C73" i="1"/>
  <c r="F74" i="4"/>
  <c r="C70" i="1"/>
  <c r="C67" i="1"/>
  <c r="F71" i="4"/>
  <c r="F68" i="4"/>
  <c r="C64" i="1"/>
  <c r="C60" i="1"/>
  <c r="F64" i="4"/>
  <c r="C57" i="1"/>
  <c r="F61" i="4"/>
  <c r="F58" i="4"/>
  <c r="C54" i="1"/>
  <c r="F53" i="4"/>
  <c r="C49" i="1"/>
  <c r="F50" i="4"/>
  <c r="C46" i="1"/>
  <c r="F49" i="4"/>
  <c r="C45" i="1"/>
  <c r="D40" i="1"/>
  <c r="E43" i="4"/>
  <c r="D39" i="1" s="1"/>
  <c r="C40" i="1"/>
  <c r="D43" i="4"/>
  <c r="F44" i="4"/>
  <c r="F39" i="4"/>
  <c r="C35" i="1"/>
  <c r="C32" i="1"/>
  <c r="F36" i="4"/>
  <c r="F29" i="4"/>
  <c r="C25" i="1"/>
  <c r="C19" i="1"/>
  <c r="F23" i="4"/>
  <c r="F17" i="4"/>
  <c r="C13" i="1"/>
  <c r="E7" i="4"/>
  <c r="D4" i="1"/>
  <c r="D7" i="4"/>
  <c r="C4" i="1"/>
  <c r="F8" i="4"/>
  <c r="H1686" i="1"/>
  <c r="G1686" i="1"/>
  <c r="H1685" i="1"/>
  <c r="G1685" i="1"/>
  <c r="H1684" i="1"/>
  <c r="G1684" i="1"/>
  <c r="H1683" i="1"/>
  <c r="G1683" i="1"/>
  <c r="G1682" i="1"/>
  <c r="H1682" i="1"/>
  <c r="G1680" i="1"/>
  <c r="H1680" i="1"/>
  <c r="G1679" i="1"/>
  <c r="H1679" i="1"/>
  <c r="G1678" i="1"/>
  <c r="H1678" i="1"/>
  <c r="G1677" i="1"/>
  <c r="H1677" i="1"/>
  <c r="H1676" i="1"/>
  <c r="G1676" i="1"/>
  <c r="H1675" i="1"/>
  <c r="G1675" i="1"/>
  <c r="H1674" i="1"/>
  <c r="G1674" i="1"/>
  <c r="G1672" i="1"/>
  <c r="H1672" i="1"/>
  <c r="H1671" i="1"/>
  <c r="G1671" i="1"/>
  <c r="G1670" i="1"/>
  <c r="H1670" i="1"/>
  <c r="H1669" i="1"/>
  <c r="G1669" i="1"/>
  <c r="H1668" i="1"/>
  <c r="G1668" i="1"/>
  <c r="G1667" i="1"/>
  <c r="H1667" i="1"/>
  <c r="G1666" i="1"/>
  <c r="H1666" i="1"/>
  <c r="H1665" i="1"/>
  <c r="G1665" i="1"/>
  <c r="H1663" i="1"/>
  <c r="G1663" i="1"/>
  <c r="H1662" i="1"/>
  <c r="G1662" i="1"/>
  <c r="H1661" i="1"/>
  <c r="G1661" i="1"/>
  <c r="G1660" i="1"/>
  <c r="H1660" i="1"/>
  <c r="H1659" i="1"/>
  <c r="G1659" i="1"/>
  <c r="G1658" i="1"/>
  <c r="H1658" i="1"/>
  <c r="H1657" i="1"/>
  <c r="G1657" i="1"/>
  <c r="G1656" i="1"/>
  <c r="H1656" i="1"/>
  <c r="H1655" i="1"/>
  <c r="G1655" i="1"/>
  <c r="H1654" i="1"/>
  <c r="G1654" i="1"/>
  <c r="G1653" i="1"/>
  <c r="H1653" i="1"/>
  <c r="H1652" i="1"/>
  <c r="G1652" i="1"/>
  <c r="H1651" i="1"/>
  <c r="G1651" i="1"/>
  <c r="H1650" i="1"/>
  <c r="G1650" i="1"/>
  <c r="H1649" i="1"/>
  <c r="G1649" i="1"/>
  <c r="H1647" i="1"/>
  <c r="G1647" i="1"/>
  <c r="H1646" i="1"/>
  <c r="G1646" i="1"/>
  <c r="H1645" i="1"/>
  <c r="G1645" i="1"/>
  <c r="G1644" i="1"/>
  <c r="H1644" i="1"/>
  <c r="G1643" i="1"/>
  <c r="H1643" i="1"/>
  <c r="G1642" i="1"/>
  <c r="H1642" i="1"/>
  <c r="G1641" i="1"/>
  <c r="H1641" i="1"/>
  <c r="G1640" i="1"/>
  <c r="H1640" i="1"/>
  <c r="G1639" i="1"/>
  <c r="H1639" i="1"/>
  <c r="H1638" i="1"/>
  <c r="G1638" i="1"/>
  <c r="H1637" i="1"/>
  <c r="G1637" i="1"/>
  <c r="G1636" i="1"/>
  <c r="H1636" i="1"/>
  <c r="H1635" i="1"/>
  <c r="G1635" i="1"/>
  <c r="G1634" i="1"/>
  <c r="H1634" i="1"/>
  <c r="H1633" i="1"/>
  <c r="G1633" i="1"/>
  <c r="H1632" i="1"/>
  <c r="G1632" i="1"/>
  <c r="G1631" i="1"/>
  <c r="H1631" i="1"/>
  <c r="G1630" i="1"/>
  <c r="H1630" i="1"/>
  <c r="G1627" i="1"/>
  <c r="H1627" i="1"/>
  <c r="G1626" i="1"/>
  <c r="H1626" i="1"/>
  <c r="H1625" i="1"/>
  <c r="G1625" i="1"/>
  <c r="G1624" i="1"/>
  <c r="H1624" i="1"/>
  <c r="G1623" i="1"/>
  <c r="H1623" i="1"/>
  <c r="G1619" i="1"/>
  <c r="H1619" i="1"/>
  <c r="H1618" i="1"/>
  <c r="G1618" i="1"/>
  <c r="G1617" i="1"/>
  <c r="H1617" i="1"/>
  <c r="G1616" i="1"/>
  <c r="H1616" i="1"/>
  <c r="H1615" i="1"/>
  <c r="G1615" i="1"/>
  <c r="H1614" i="1"/>
  <c r="G1614" i="1"/>
  <c r="G1613" i="1"/>
  <c r="H1613" i="1"/>
  <c r="G1612" i="1"/>
  <c r="H1612" i="1"/>
  <c r="H1611" i="1"/>
  <c r="G1611" i="1"/>
  <c r="H1610" i="1"/>
  <c r="G1610" i="1"/>
  <c r="H1608" i="1"/>
  <c r="G1608" i="1"/>
  <c r="H1607" i="1"/>
  <c r="G1607" i="1"/>
  <c r="H1606" i="1"/>
  <c r="G1606" i="1"/>
  <c r="H1605" i="1"/>
  <c r="G1605" i="1"/>
  <c r="H1603" i="1"/>
  <c r="G1603" i="1"/>
  <c r="H1601" i="1"/>
  <c r="G1601" i="1"/>
  <c r="G1600" i="1"/>
  <c r="H1600" i="1"/>
  <c r="G1599" i="1"/>
  <c r="H1599" i="1"/>
  <c r="G1598" i="1"/>
  <c r="H1598" i="1"/>
  <c r="H1597" i="1"/>
  <c r="G1597" i="1"/>
  <c r="H1596" i="1"/>
  <c r="G1596" i="1"/>
  <c r="H1594" i="1"/>
  <c r="G1594" i="1"/>
  <c r="H1593" i="1"/>
  <c r="G1593" i="1"/>
  <c r="H1592" i="1"/>
  <c r="G1592" i="1"/>
  <c r="H1591" i="1"/>
  <c r="G1591" i="1"/>
  <c r="H1590" i="1"/>
  <c r="G1590" i="1"/>
  <c r="H1589" i="1"/>
  <c r="G1589" i="1"/>
  <c r="H1588" i="1"/>
  <c r="G1588" i="1"/>
  <c r="H1587" i="1"/>
  <c r="G1587" i="1"/>
  <c r="H1586" i="1"/>
  <c r="G1586" i="1"/>
  <c r="H1584" i="1"/>
  <c r="G1584" i="1"/>
  <c r="H1582" i="1"/>
  <c r="G1582" i="1"/>
  <c r="H1581" i="1"/>
  <c r="G1581" i="1"/>
  <c r="J1581" i="1"/>
  <c r="J1580" i="1"/>
  <c r="H1580" i="1"/>
  <c r="G1580" i="1"/>
  <c r="J1579" i="1"/>
  <c r="G1579" i="1"/>
  <c r="H1579" i="1"/>
  <c r="J1578" i="1"/>
  <c r="H1578" i="1"/>
  <c r="G1578" i="1"/>
  <c r="J1576" i="1"/>
  <c r="H1576" i="1"/>
  <c r="G1576" i="1"/>
  <c r="J1575" i="1"/>
  <c r="H1575" i="1"/>
  <c r="G1575" i="1"/>
  <c r="J1574" i="1"/>
  <c r="H1574" i="1"/>
  <c r="G1574" i="1"/>
  <c r="J1573" i="1"/>
  <c r="H1573" i="1"/>
  <c r="G1573" i="1"/>
  <c r="J1570" i="1"/>
  <c r="H1570" i="1"/>
  <c r="G1570" i="1"/>
  <c r="I1570" i="1" s="1"/>
  <c r="J1569" i="1"/>
  <c r="H1569" i="1"/>
  <c r="G1569" i="1"/>
  <c r="I1569" i="1" s="1"/>
  <c r="J1568" i="1"/>
  <c r="H1568" i="1"/>
  <c r="G1568" i="1"/>
  <c r="I1568" i="1" s="1"/>
  <c r="J1567" i="1"/>
  <c r="H1567" i="1"/>
  <c r="G1567" i="1"/>
  <c r="J1566" i="1"/>
  <c r="H1566" i="1"/>
  <c r="G1566" i="1"/>
  <c r="H1565" i="1"/>
  <c r="G1565" i="1"/>
  <c r="I1565" i="1" s="1"/>
  <c r="J1565" i="1"/>
  <c r="J1564" i="1"/>
  <c r="H1564" i="1"/>
  <c r="G1564" i="1"/>
  <c r="J1562" i="1"/>
  <c r="H1562" i="1"/>
  <c r="G1562" i="1"/>
  <c r="J1561" i="1"/>
  <c r="H1561" i="1"/>
  <c r="G1561" i="1"/>
  <c r="I1561" i="1" s="1"/>
  <c r="J1560" i="1"/>
  <c r="G1560" i="1"/>
  <c r="H1560" i="1"/>
  <c r="J1559" i="1"/>
  <c r="H1559" i="1"/>
  <c r="G1559" i="1"/>
  <c r="J1558" i="1"/>
  <c r="H1558" i="1"/>
  <c r="G1558" i="1"/>
  <c r="J1557" i="1"/>
  <c r="H1557" i="1"/>
  <c r="G1557" i="1"/>
  <c r="G1554" i="1"/>
  <c r="H1554" i="1"/>
  <c r="J1554" i="1"/>
  <c r="H1553" i="1"/>
  <c r="J1553" i="1"/>
  <c r="G1553" i="1"/>
  <c r="I1553" i="1" s="1"/>
  <c r="H1552" i="1"/>
  <c r="G1552" i="1"/>
  <c r="J1552" i="1"/>
  <c r="J1551" i="1"/>
  <c r="H1551" i="1"/>
  <c r="G1551" i="1"/>
  <c r="J1550" i="1"/>
  <c r="H1550" i="1"/>
  <c r="G1550" i="1"/>
  <c r="J1549" i="1"/>
  <c r="H1549" i="1"/>
  <c r="G1549" i="1"/>
  <c r="G1548" i="1"/>
  <c r="H1548" i="1"/>
  <c r="J1548" i="1"/>
  <c r="G1546" i="1"/>
  <c r="J1546" i="1"/>
  <c r="H1546" i="1"/>
  <c r="J1545" i="1"/>
  <c r="H1545" i="1"/>
  <c r="G1545" i="1"/>
  <c r="J1544" i="1"/>
  <c r="H1544" i="1"/>
  <c r="G1544" i="1"/>
  <c r="J1543" i="1"/>
  <c r="H1543" i="1"/>
  <c r="G1543" i="1"/>
  <c r="I1543" i="1" s="1"/>
  <c r="J1542" i="1"/>
  <c r="H1542" i="1"/>
  <c r="G1542" i="1"/>
  <c r="J1541" i="1"/>
  <c r="H1541" i="1"/>
  <c r="G1541" i="1"/>
  <c r="H1536" i="1"/>
  <c r="G1536" i="1"/>
  <c r="G1535" i="1"/>
  <c r="H1535" i="1"/>
  <c r="H1534" i="1"/>
  <c r="G1534" i="1"/>
  <c r="H1533" i="1"/>
  <c r="G1533" i="1"/>
  <c r="H1532" i="1"/>
  <c r="G1532" i="1"/>
  <c r="H1531" i="1"/>
  <c r="G1531" i="1"/>
  <c r="H1530" i="1"/>
  <c r="G1530" i="1"/>
  <c r="H1529" i="1"/>
  <c r="G1529" i="1"/>
  <c r="H1528" i="1"/>
  <c r="G1528" i="1"/>
  <c r="H1527" i="1"/>
  <c r="G1527" i="1"/>
  <c r="H1524" i="1"/>
  <c r="G1524" i="1"/>
  <c r="H1523" i="1"/>
  <c r="G1523" i="1"/>
  <c r="H1522" i="1"/>
  <c r="G1522" i="1"/>
  <c r="H1521" i="1"/>
  <c r="G1521" i="1"/>
  <c r="H1520" i="1"/>
  <c r="G1520" i="1"/>
  <c r="H1519" i="1"/>
  <c r="G1519" i="1"/>
  <c r="H1517" i="1"/>
  <c r="G1517" i="1"/>
  <c r="H1516" i="1"/>
  <c r="G1516" i="1"/>
  <c r="H1515" i="1"/>
  <c r="G1515" i="1"/>
  <c r="H1513" i="1"/>
  <c r="G1513" i="1"/>
  <c r="H1512" i="1"/>
  <c r="G1512" i="1"/>
  <c r="H1509" i="1"/>
  <c r="G1509" i="1"/>
  <c r="H1508" i="1"/>
  <c r="G1508" i="1"/>
  <c r="H1507" i="1"/>
  <c r="G1507" i="1"/>
  <c r="H1506" i="1"/>
  <c r="G1506" i="1"/>
  <c r="H1505" i="1"/>
  <c r="G1505" i="1"/>
  <c r="H1504" i="1"/>
  <c r="G1504" i="1"/>
  <c r="H1502" i="1"/>
  <c r="G1502" i="1"/>
  <c r="H1501" i="1"/>
  <c r="G1501" i="1"/>
  <c r="H1500" i="1"/>
  <c r="G1500" i="1"/>
  <c r="H1499" i="1"/>
  <c r="G1499" i="1"/>
  <c r="G1498" i="1"/>
  <c r="H1498" i="1"/>
  <c r="G1497" i="1"/>
  <c r="H1497" i="1"/>
  <c r="H1496" i="1"/>
  <c r="G1496" i="1"/>
  <c r="G1494" i="1"/>
  <c r="H1494" i="1"/>
  <c r="H1493" i="1"/>
  <c r="G1493" i="1"/>
  <c r="H1492" i="1"/>
  <c r="G1492" i="1"/>
  <c r="H1491" i="1"/>
  <c r="G1491" i="1"/>
  <c r="H1489" i="1"/>
  <c r="G1489" i="1"/>
  <c r="H1488" i="1"/>
  <c r="G1488" i="1"/>
  <c r="G1487" i="1"/>
  <c r="H1487" i="1"/>
  <c r="G1484" i="1"/>
  <c r="H1484" i="1"/>
  <c r="H1483" i="1"/>
  <c r="G1483" i="1"/>
  <c r="H1482" i="1"/>
  <c r="G1482" i="1"/>
  <c r="H1481" i="1"/>
  <c r="G1481" i="1"/>
  <c r="H1480" i="1"/>
  <c r="G1480" i="1"/>
  <c r="H1479" i="1"/>
  <c r="G1479" i="1"/>
  <c r="H1477" i="1"/>
  <c r="G1477" i="1"/>
  <c r="H1476" i="1"/>
  <c r="G1476" i="1"/>
  <c r="H1475" i="1"/>
  <c r="G1475" i="1"/>
  <c r="H1474" i="1"/>
  <c r="G1474" i="1"/>
  <c r="H1473" i="1"/>
  <c r="G1473" i="1"/>
  <c r="H1472" i="1"/>
  <c r="G1472" i="1"/>
  <c r="H1470" i="1"/>
  <c r="G1470" i="1"/>
  <c r="H1469" i="1"/>
  <c r="G1469" i="1"/>
  <c r="H1468" i="1"/>
  <c r="G1468" i="1"/>
  <c r="H1467" i="1"/>
  <c r="G1467" i="1"/>
  <c r="H1466" i="1"/>
  <c r="G1466" i="1"/>
  <c r="H1465" i="1"/>
  <c r="G1465" i="1"/>
  <c r="G1464" i="1"/>
  <c r="H1464" i="1"/>
  <c r="H1463" i="1"/>
  <c r="G1463" i="1"/>
  <c r="H1461" i="1"/>
  <c r="G1461" i="1"/>
  <c r="H1460" i="1"/>
  <c r="G1460" i="1"/>
  <c r="H1459" i="1"/>
  <c r="G1459" i="1"/>
  <c r="H1458" i="1"/>
  <c r="G1458" i="1"/>
  <c r="H1456" i="1"/>
  <c r="G1456" i="1"/>
  <c r="H1455" i="1"/>
  <c r="G1455" i="1"/>
  <c r="H1454" i="1"/>
  <c r="G1454" i="1"/>
  <c r="H1453" i="1"/>
  <c r="G1453" i="1"/>
  <c r="H1452" i="1"/>
  <c r="G1452" i="1"/>
  <c r="H1451" i="1"/>
  <c r="G1451" i="1"/>
  <c r="H1449" i="1"/>
  <c r="G1449" i="1"/>
  <c r="H1448" i="1"/>
  <c r="G1448" i="1"/>
  <c r="H1447" i="1"/>
  <c r="G1447" i="1"/>
  <c r="H1445" i="1"/>
  <c r="G1445" i="1"/>
  <c r="H1444" i="1"/>
  <c r="G1444" i="1"/>
  <c r="H1443" i="1"/>
  <c r="G1443" i="1"/>
  <c r="H1442" i="1"/>
  <c r="G1442" i="1"/>
  <c r="H1441" i="1"/>
  <c r="G1441" i="1"/>
  <c r="H1440" i="1"/>
  <c r="G1440" i="1"/>
  <c r="G1438" i="1"/>
  <c r="H1438" i="1"/>
  <c r="H1437" i="1"/>
  <c r="G1437" i="1"/>
  <c r="H1436" i="1"/>
  <c r="G1436" i="1"/>
  <c r="H1434" i="1"/>
  <c r="G1434" i="1"/>
  <c r="H1433" i="1"/>
  <c r="G1433" i="1"/>
  <c r="H1430" i="1"/>
  <c r="G1430" i="1"/>
  <c r="H1429" i="1"/>
  <c r="G1429" i="1"/>
  <c r="G1428" i="1"/>
  <c r="H1428" i="1"/>
  <c r="H1427" i="1"/>
  <c r="G1427" i="1"/>
  <c r="H1426" i="1"/>
  <c r="G1426" i="1"/>
  <c r="H1425" i="1"/>
  <c r="G1425" i="1"/>
  <c r="H1423" i="1"/>
  <c r="G1423" i="1"/>
  <c r="H1422" i="1"/>
  <c r="G1422" i="1"/>
  <c r="H1421" i="1"/>
  <c r="G1421" i="1"/>
  <c r="H1420" i="1"/>
  <c r="G1420" i="1"/>
  <c r="H1419" i="1"/>
  <c r="G1419" i="1"/>
  <c r="H1417" i="1"/>
  <c r="G1417" i="1"/>
  <c r="H1416" i="1"/>
  <c r="G1416" i="1"/>
  <c r="H1415" i="1"/>
  <c r="G1415" i="1"/>
  <c r="H1414" i="1"/>
  <c r="G1414" i="1"/>
  <c r="H1413" i="1"/>
  <c r="G1413" i="1"/>
  <c r="H1412" i="1"/>
  <c r="G1412" i="1"/>
  <c r="H1411" i="1"/>
  <c r="G1411" i="1"/>
  <c r="H1410" i="1"/>
  <c r="G1410" i="1"/>
  <c r="H1408" i="1"/>
  <c r="G1408" i="1"/>
  <c r="H1407" i="1"/>
  <c r="G1407" i="1"/>
  <c r="G1405" i="1"/>
  <c r="H1405" i="1"/>
  <c r="G1404" i="1"/>
  <c r="H1404" i="1"/>
  <c r="H1403" i="1"/>
  <c r="G1403" i="1"/>
  <c r="H1400" i="1"/>
  <c r="G1400" i="1"/>
  <c r="G1399" i="1"/>
  <c r="H1399" i="1"/>
  <c r="H1398" i="1"/>
  <c r="G1398" i="1"/>
  <c r="H1397" i="1"/>
  <c r="G1397" i="1"/>
  <c r="G1396" i="1"/>
  <c r="H1396" i="1"/>
  <c r="G1395" i="1"/>
  <c r="H1395" i="1"/>
  <c r="G1394" i="1"/>
  <c r="H1394" i="1"/>
  <c r="G1393" i="1"/>
  <c r="H1393" i="1"/>
  <c r="G1392" i="1"/>
  <c r="H1392" i="1"/>
  <c r="G1391" i="1"/>
  <c r="H1391" i="1"/>
  <c r="G1390" i="1"/>
  <c r="H1390" i="1"/>
  <c r="G1389" i="1"/>
  <c r="H1389" i="1"/>
  <c r="G1388" i="1"/>
  <c r="H1388" i="1"/>
  <c r="G1387" i="1"/>
  <c r="H1387" i="1"/>
  <c r="G1386" i="1"/>
  <c r="H1386" i="1"/>
  <c r="H1385" i="1"/>
  <c r="G1385" i="1"/>
  <c r="H1384" i="1"/>
  <c r="G1384" i="1"/>
  <c r="G1383" i="1"/>
  <c r="H1383" i="1"/>
  <c r="G1382" i="1"/>
  <c r="H1382" i="1"/>
  <c r="H1381" i="1"/>
  <c r="G1381" i="1"/>
  <c r="H1380" i="1"/>
  <c r="G1380" i="1"/>
  <c r="H1379" i="1"/>
  <c r="G1379" i="1"/>
  <c r="H1378" i="1"/>
  <c r="G1378" i="1"/>
  <c r="G1377" i="1"/>
  <c r="H1377" i="1"/>
  <c r="G1376" i="1"/>
  <c r="H1376" i="1"/>
  <c r="H1375" i="1"/>
  <c r="G1375" i="1"/>
  <c r="H1374" i="1"/>
  <c r="G1374" i="1"/>
  <c r="H1373" i="1"/>
  <c r="G1373" i="1"/>
  <c r="H1372" i="1"/>
  <c r="G1372" i="1"/>
  <c r="G1371" i="1"/>
  <c r="H1371" i="1"/>
  <c r="H1370" i="1"/>
  <c r="G1370" i="1"/>
  <c r="G1369" i="1"/>
  <c r="H1369" i="1"/>
  <c r="H1368" i="1"/>
  <c r="G1368" i="1"/>
  <c r="H1367" i="1"/>
  <c r="G1367" i="1"/>
  <c r="G1366" i="1"/>
  <c r="H1366" i="1"/>
  <c r="G1365" i="1"/>
  <c r="H1365" i="1"/>
  <c r="G1364" i="1"/>
  <c r="H1364" i="1"/>
  <c r="G1363" i="1"/>
  <c r="H1363" i="1"/>
  <c r="G1362" i="1"/>
  <c r="H1362" i="1"/>
  <c r="H1361" i="1"/>
  <c r="G1361" i="1"/>
  <c r="G1360" i="1"/>
  <c r="H1360" i="1"/>
  <c r="H1359" i="1"/>
  <c r="G1359" i="1"/>
  <c r="G1358" i="1"/>
  <c r="H1358" i="1"/>
  <c r="G1357" i="1"/>
  <c r="H1357" i="1"/>
  <c r="H1356" i="1"/>
  <c r="G1356" i="1"/>
  <c r="G1355" i="1"/>
  <c r="H1355" i="1"/>
  <c r="G1354" i="1"/>
  <c r="H1354" i="1"/>
  <c r="G1353" i="1"/>
  <c r="H1353" i="1"/>
  <c r="G1352" i="1"/>
  <c r="H1352" i="1"/>
  <c r="G1351" i="1"/>
  <c r="H1351" i="1"/>
  <c r="G1350" i="1"/>
  <c r="H1350" i="1"/>
  <c r="H1349" i="1"/>
  <c r="G1349" i="1"/>
  <c r="H1348" i="1"/>
  <c r="G1348" i="1"/>
  <c r="H1347" i="1"/>
  <c r="G1347" i="1"/>
  <c r="G1346" i="1"/>
  <c r="H1346" i="1"/>
  <c r="G1345" i="1"/>
  <c r="H1345" i="1"/>
  <c r="G1344" i="1"/>
  <c r="H1344" i="1"/>
  <c r="H1343" i="1"/>
  <c r="G1343" i="1"/>
  <c r="G1342" i="1"/>
  <c r="H1342" i="1"/>
  <c r="H1341" i="1"/>
  <c r="G1341" i="1"/>
  <c r="G1340" i="1"/>
  <c r="H1340" i="1"/>
  <c r="H1339" i="1"/>
  <c r="G1339" i="1"/>
  <c r="G1338" i="1"/>
  <c r="H1338" i="1"/>
  <c r="G1337" i="1"/>
  <c r="H1337" i="1"/>
  <c r="G1336" i="1"/>
  <c r="H1336" i="1"/>
  <c r="G1335" i="1"/>
  <c r="H1335" i="1"/>
  <c r="G1334" i="1"/>
  <c r="H1334" i="1"/>
  <c r="H1333" i="1"/>
  <c r="G1333" i="1"/>
  <c r="G1332" i="1"/>
  <c r="H1332" i="1"/>
  <c r="G1331" i="1"/>
  <c r="H1331" i="1"/>
  <c r="H1330" i="1"/>
  <c r="G1330" i="1"/>
  <c r="G1329" i="1"/>
  <c r="H1329" i="1"/>
  <c r="H1328" i="1"/>
  <c r="G1328" i="1"/>
  <c r="H1327" i="1"/>
  <c r="G1327" i="1"/>
  <c r="H1326" i="1"/>
  <c r="G1326" i="1"/>
  <c r="H1325" i="1"/>
  <c r="G1325" i="1"/>
  <c r="G1324" i="1"/>
  <c r="H1324" i="1"/>
  <c r="H1323" i="1"/>
  <c r="G1323" i="1"/>
  <c r="G1322" i="1"/>
  <c r="H1322" i="1"/>
  <c r="H1321" i="1"/>
  <c r="G1321" i="1"/>
  <c r="H1320" i="1"/>
  <c r="G1320" i="1"/>
  <c r="H1319" i="1"/>
  <c r="G1319" i="1"/>
  <c r="H1318" i="1"/>
  <c r="G1318" i="1"/>
  <c r="H1317" i="1"/>
  <c r="G1317" i="1"/>
  <c r="H1316" i="1"/>
  <c r="G1316" i="1"/>
  <c r="H1315" i="1"/>
  <c r="G1315" i="1"/>
  <c r="H1314" i="1"/>
  <c r="G1314" i="1"/>
  <c r="G1313" i="1"/>
  <c r="H1313" i="1"/>
  <c r="G1312" i="1"/>
  <c r="H1312" i="1"/>
  <c r="H1311" i="1"/>
  <c r="G1311" i="1"/>
  <c r="G1310" i="1"/>
  <c r="H1310" i="1"/>
  <c r="G1309" i="1"/>
  <c r="H1309" i="1"/>
  <c r="G1308" i="1"/>
  <c r="H1308" i="1"/>
  <c r="G1307" i="1"/>
  <c r="H1307" i="1"/>
  <c r="G1306" i="1"/>
  <c r="H1306" i="1"/>
  <c r="G1305" i="1"/>
  <c r="H1305" i="1"/>
  <c r="G1304" i="1"/>
  <c r="H1304" i="1"/>
  <c r="G1303" i="1"/>
  <c r="H1303" i="1"/>
  <c r="H1302" i="1"/>
  <c r="G1302" i="1"/>
  <c r="H1299" i="1"/>
  <c r="G1299" i="1"/>
  <c r="H1298" i="1"/>
  <c r="G1298" i="1"/>
  <c r="G1297" i="1"/>
  <c r="H1297" i="1"/>
  <c r="H1296" i="1"/>
  <c r="G1296" i="1"/>
  <c r="H1294" i="1"/>
  <c r="G1294" i="1"/>
  <c r="H1293" i="1"/>
  <c r="G1293" i="1"/>
  <c r="H1292" i="1"/>
  <c r="G1292" i="1"/>
  <c r="H1291" i="1"/>
  <c r="G1291" i="1"/>
  <c r="G1290" i="1"/>
  <c r="H1290" i="1"/>
  <c r="G1289" i="1"/>
  <c r="H1289" i="1"/>
  <c r="G1288" i="1"/>
  <c r="H1288" i="1"/>
  <c r="G1287" i="1"/>
  <c r="H1287" i="1"/>
  <c r="H1286" i="1"/>
  <c r="G1286" i="1"/>
  <c r="G1285" i="1"/>
  <c r="H1285" i="1"/>
  <c r="H1284" i="1"/>
  <c r="G1284" i="1"/>
  <c r="H1283" i="1"/>
  <c r="G1283" i="1"/>
  <c r="H1282" i="1"/>
  <c r="G1282" i="1"/>
  <c r="G1280" i="1"/>
  <c r="H1280" i="1"/>
  <c r="G1279" i="1"/>
  <c r="H1279" i="1"/>
  <c r="H1277" i="1"/>
  <c r="G1277" i="1"/>
  <c r="G1276" i="1"/>
  <c r="H1276" i="1"/>
  <c r="G1275" i="1"/>
  <c r="H1275" i="1"/>
  <c r="H1274" i="1"/>
  <c r="G1274" i="1"/>
  <c r="H1273" i="1"/>
  <c r="G1273" i="1"/>
  <c r="H1272" i="1"/>
  <c r="G1272" i="1"/>
  <c r="H1271" i="1"/>
  <c r="G1271" i="1"/>
  <c r="H1270" i="1"/>
  <c r="G1270" i="1"/>
  <c r="H1269" i="1"/>
  <c r="G1269" i="1"/>
  <c r="H1267" i="1"/>
  <c r="G1267" i="1"/>
  <c r="H1266" i="1"/>
  <c r="G1266" i="1"/>
  <c r="H1265" i="1"/>
  <c r="G1265" i="1"/>
  <c r="H1263" i="1"/>
  <c r="G1263" i="1"/>
  <c r="H1262" i="1"/>
  <c r="G1262" i="1"/>
  <c r="H1261" i="1"/>
  <c r="G1261" i="1"/>
  <c r="H1260" i="1"/>
  <c r="G1260" i="1"/>
  <c r="G1258" i="1"/>
  <c r="H1258" i="1"/>
  <c r="G1257" i="1"/>
  <c r="H1257" i="1"/>
  <c r="H1256" i="1"/>
  <c r="G1256" i="1"/>
  <c r="H1254" i="1"/>
  <c r="G1254" i="1"/>
  <c r="H1253" i="1"/>
  <c r="G1253" i="1"/>
  <c r="H1252" i="1"/>
  <c r="G1252" i="1"/>
  <c r="H1251" i="1"/>
  <c r="G1251" i="1"/>
  <c r="H1250" i="1"/>
  <c r="G1250" i="1"/>
  <c r="H1249" i="1"/>
  <c r="G1249" i="1"/>
  <c r="H1248" i="1"/>
  <c r="G1248" i="1"/>
  <c r="H1247" i="1"/>
  <c r="G1247" i="1"/>
  <c r="H1246" i="1"/>
  <c r="G1246" i="1"/>
  <c r="H1245" i="1"/>
  <c r="G1245" i="1"/>
  <c r="G1244" i="1"/>
  <c r="H1244" i="1"/>
  <c r="H1243" i="1"/>
  <c r="G1243" i="1"/>
  <c r="H1242" i="1"/>
  <c r="G1242" i="1"/>
  <c r="H1241" i="1"/>
  <c r="G1241" i="1"/>
  <c r="H1240" i="1"/>
  <c r="G1240" i="1"/>
  <c r="H1239" i="1"/>
  <c r="G1239" i="1"/>
  <c r="H1238" i="1"/>
  <c r="G1238" i="1"/>
  <c r="G1237" i="1"/>
  <c r="H1237" i="1"/>
  <c r="G1236" i="1"/>
  <c r="H1236" i="1"/>
  <c r="H1235" i="1"/>
  <c r="G1235" i="1"/>
  <c r="G1234" i="1"/>
  <c r="H1234" i="1"/>
  <c r="G1233" i="1"/>
  <c r="H1233" i="1"/>
  <c r="G1232" i="1"/>
  <c r="H1232" i="1"/>
  <c r="G1231" i="1"/>
  <c r="H1231" i="1"/>
  <c r="G1230" i="1"/>
  <c r="H1230" i="1"/>
  <c r="G1229" i="1"/>
  <c r="H1229" i="1"/>
  <c r="G1228" i="1"/>
  <c r="H1228" i="1"/>
  <c r="G1227" i="1"/>
  <c r="H1227" i="1"/>
  <c r="G1226" i="1"/>
  <c r="H1226" i="1"/>
  <c r="G1225" i="1"/>
  <c r="H1225" i="1"/>
  <c r="G1224" i="1"/>
  <c r="H1224" i="1"/>
  <c r="G1223" i="1"/>
  <c r="H1223" i="1"/>
  <c r="G1222" i="1"/>
  <c r="H1222" i="1"/>
  <c r="H1221" i="1"/>
  <c r="G1221" i="1"/>
  <c r="H1220" i="1"/>
  <c r="G1220" i="1"/>
  <c r="H1219" i="1"/>
  <c r="G1219" i="1"/>
  <c r="G1218" i="1"/>
  <c r="H1218" i="1"/>
  <c r="H1217" i="1"/>
  <c r="G1217" i="1"/>
  <c r="G1216" i="1"/>
  <c r="H1216" i="1"/>
  <c r="H1215" i="1"/>
  <c r="G1215" i="1"/>
  <c r="H1214" i="1"/>
  <c r="G1214" i="1"/>
  <c r="H1213" i="1"/>
  <c r="G1213" i="1"/>
  <c r="H1212" i="1"/>
  <c r="G1212" i="1"/>
  <c r="G1211" i="1"/>
  <c r="H1211" i="1"/>
  <c r="H1210" i="1"/>
  <c r="G1210" i="1"/>
  <c r="G1209" i="1"/>
  <c r="H1209" i="1"/>
  <c r="H1208" i="1"/>
  <c r="G1208" i="1"/>
  <c r="H1207" i="1"/>
  <c r="G1207" i="1"/>
  <c r="H1206" i="1"/>
  <c r="G1206" i="1"/>
  <c r="H1205" i="1"/>
  <c r="G1205" i="1"/>
  <c r="H1204" i="1"/>
  <c r="G1204" i="1"/>
  <c r="G1203" i="1"/>
  <c r="H1203" i="1"/>
  <c r="G1202" i="1"/>
  <c r="H1202"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G1188" i="1"/>
  <c r="H1188" i="1"/>
  <c r="H1187" i="1"/>
  <c r="G1187" i="1"/>
  <c r="H1186" i="1"/>
  <c r="G1186" i="1"/>
  <c r="G1185" i="1"/>
  <c r="H1185" i="1"/>
  <c r="H1184" i="1"/>
  <c r="G1184" i="1"/>
  <c r="G1183" i="1"/>
  <c r="H1183" i="1"/>
  <c r="G1182" i="1"/>
  <c r="H1179" i="1"/>
  <c r="G1179" i="1"/>
  <c r="H1178" i="1"/>
  <c r="G1178" i="1"/>
  <c r="G1177" i="1"/>
  <c r="H1177" i="1"/>
  <c r="H1176" i="1"/>
  <c r="G1176" i="1"/>
  <c r="H1175" i="1"/>
  <c r="G1175" i="1"/>
  <c r="H1174" i="1"/>
  <c r="G1174" i="1"/>
  <c r="H1173" i="1"/>
  <c r="G1173" i="1"/>
  <c r="H1172" i="1"/>
  <c r="G1172" i="1"/>
  <c r="H1171" i="1"/>
  <c r="G1171" i="1"/>
  <c r="G1170" i="1"/>
  <c r="H1170" i="1"/>
  <c r="H1169" i="1"/>
  <c r="G1169" i="1"/>
  <c r="H1168" i="1"/>
  <c r="G1168" i="1"/>
  <c r="H1167" i="1"/>
  <c r="G1167" i="1"/>
  <c r="H1166" i="1"/>
  <c r="G1166" i="1"/>
  <c r="G1165" i="1"/>
  <c r="H1165" i="1"/>
  <c r="G1164" i="1"/>
  <c r="H1164" i="1"/>
  <c r="H1163" i="1"/>
  <c r="G1163" i="1"/>
  <c r="H1162" i="1"/>
  <c r="G1162" i="1"/>
  <c r="H1161" i="1"/>
  <c r="G1161" i="1"/>
  <c r="H1160" i="1"/>
  <c r="G1160" i="1"/>
  <c r="G1159" i="1"/>
  <c r="H1159" i="1"/>
  <c r="G1158" i="1"/>
  <c r="H1158" i="1"/>
  <c r="G1157" i="1"/>
  <c r="H1157" i="1"/>
  <c r="G1156" i="1"/>
  <c r="H1156" i="1"/>
  <c r="G1155" i="1"/>
  <c r="H1155" i="1"/>
  <c r="G1154" i="1"/>
  <c r="H1154" i="1"/>
  <c r="G1153" i="1"/>
  <c r="H1153" i="1"/>
  <c r="G1152" i="1"/>
  <c r="H1152" i="1"/>
  <c r="G1151" i="1"/>
  <c r="H1151" i="1"/>
  <c r="H1150" i="1"/>
  <c r="G1150" i="1"/>
  <c r="H1149" i="1"/>
  <c r="G1149" i="1"/>
  <c r="G1148" i="1"/>
  <c r="H1148" i="1"/>
  <c r="G1147" i="1"/>
  <c r="H1147" i="1"/>
  <c r="H1146" i="1"/>
  <c r="G1146" i="1"/>
  <c r="H1145" i="1"/>
  <c r="G1145" i="1"/>
  <c r="G1144" i="1"/>
  <c r="H1144" i="1"/>
  <c r="G1143" i="1"/>
  <c r="H1143" i="1"/>
  <c r="H1142" i="1"/>
  <c r="G1142" i="1"/>
  <c r="G1141" i="1"/>
  <c r="H1141" i="1"/>
  <c r="H1140" i="1"/>
  <c r="G1140" i="1"/>
  <c r="G1139" i="1"/>
  <c r="H1139" i="1"/>
  <c r="G1138" i="1"/>
  <c r="H1138" i="1"/>
  <c r="G1137" i="1"/>
  <c r="H1137" i="1"/>
  <c r="H1136" i="1"/>
  <c r="G1136" i="1"/>
  <c r="G1135" i="1"/>
  <c r="H1135" i="1"/>
  <c r="G1134" i="1"/>
  <c r="H1134" i="1"/>
  <c r="H1133" i="1"/>
  <c r="G1133" i="1"/>
  <c r="G1132" i="1"/>
  <c r="H1132" i="1"/>
  <c r="H1131" i="1"/>
  <c r="G1131" i="1"/>
  <c r="H1130" i="1"/>
  <c r="G1130" i="1"/>
  <c r="G1129" i="1"/>
  <c r="H1129" i="1"/>
  <c r="H1128" i="1"/>
  <c r="G1128" i="1"/>
  <c r="H1127" i="1"/>
  <c r="G1127" i="1"/>
  <c r="G1126" i="1"/>
  <c r="H1126" i="1"/>
  <c r="H1125" i="1"/>
  <c r="G1125" i="1"/>
  <c r="G1124" i="1"/>
  <c r="H1124" i="1"/>
  <c r="G1123" i="1"/>
  <c r="H1123" i="1"/>
  <c r="G1122" i="1"/>
  <c r="H1122" i="1"/>
  <c r="G1121" i="1"/>
  <c r="H1121" i="1"/>
  <c r="G1120" i="1"/>
  <c r="H1120" i="1"/>
  <c r="G1119" i="1"/>
  <c r="H1119" i="1"/>
  <c r="G1118" i="1"/>
  <c r="H1118" i="1"/>
  <c r="G1117" i="1"/>
  <c r="H1117" i="1"/>
  <c r="G1116" i="1"/>
  <c r="H1116" i="1"/>
  <c r="G1115" i="1"/>
  <c r="H1115" i="1"/>
  <c r="H1114" i="1"/>
  <c r="G1114" i="1"/>
  <c r="G1113" i="1"/>
  <c r="H1113" i="1"/>
  <c r="H1112" i="1"/>
  <c r="G1112" i="1"/>
  <c r="G1111" i="1"/>
  <c r="H1111" i="1"/>
  <c r="G1110" i="1"/>
  <c r="H1110" i="1"/>
  <c r="G1108" i="1"/>
  <c r="H1108" i="1"/>
  <c r="H1107" i="1"/>
  <c r="G1107" i="1"/>
  <c r="G1106" i="1"/>
  <c r="H1106" i="1"/>
  <c r="H1105" i="1"/>
  <c r="G1105" i="1"/>
  <c r="G1104" i="1"/>
  <c r="H1104" i="1"/>
  <c r="H1103" i="1"/>
  <c r="G1103" i="1"/>
  <c r="G1102" i="1"/>
  <c r="H1102" i="1"/>
  <c r="H1101" i="1"/>
  <c r="G1101" i="1"/>
  <c r="H1100" i="1"/>
  <c r="G1100" i="1"/>
  <c r="H1099" i="1"/>
  <c r="G1099" i="1"/>
  <c r="G1098" i="1"/>
  <c r="H1098" i="1"/>
  <c r="H1097" i="1"/>
  <c r="G1097" i="1"/>
  <c r="H1096" i="1"/>
  <c r="G1096" i="1"/>
  <c r="H1095" i="1"/>
  <c r="G1095" i="1"/>
  <c r="H1092" i="1"/>
  <c r="G1092" i="1"/>
  <c r="G1091" i="1"/>
  <c r="H1091" i="1"/>
  <c r="H1090" i="1"/>
  <c r="G1090" i="1"/>
  <c r="H1089" i="1"/>
  <c r="G1089" i="1"/>
  <c r="H1088" i="1"/>
  <c r="G1088" i="1"/>
  <c r="G1086" i="1"/>
  <c r="H1086" i="1"/>
  <c r="H1085" i="1"/>
  <c r="G1085" i="1"/>
  <c r="H1084" i="1"/>
  <c r="G1084" i="1"/>
  <c r="H1083" i="1"/>
  <c r="G1083" i="1"/>
  <c r="G1082" i="1"/>
  <c r="H1082" i="1"/>
  <c r="G1080" i="1"/>
  <c r="H1080" i="1"/>
  <c r="G1079" i="1"/>
  <c r="H1079" i="1"/>
  <c r="G1078" i="1"/>
  <c r="H1078" i="1"/>
  <c r="G1077" i="1"/>
  <c r="H1077" i="1"/>
  <c r="G1073" i="1"/>
  <c r="H1073" i="1"/>
  <c r="H1072" i="1"/>
  <c r="G1072" i="1"/>
  <c r="G1071" i="1"/>
  <c r="H1071" i="1"/>
  <c r="G1070" i="1"/>
  <c r="H1070" i="1"/>
  <c r="G1069" i="1"/>
  <c r="H1069" i="1"/>
  <c r="G1067" i="1"/>
  <c r="H1067" i="1"/>
  <c r="H1066" i="1"/>
  <c r="G1066" i="1"/>
  <c r="G1065" i="1"/>
  <c r="H1065" i="1"/>
  <c r="G1064" i="1"/>
  <c r="H1064" i="1"/>
  <c r="H1063" i="1"/>
  <c r="G1063" i="1"/>
  <c r="G1062" i="1"/>
  <c r="H1062" i="1"/>
  <c r="G1060" i="1"/>
  <c r="H1060" i="1"/>
  <c r="H1059" i="1"/>
  <c r="G1059" i="1"/>
  <c r="H1058" i="1"/>
  <c r="G1058" i="1"/>
  <c r="G1056" i="1"/>
  <c r="H1056" i="1"/>
  <c r="H1055" i="1"/>
  <c r="G1055" i="1"/>
  <c r="G1054" i="1"/>
  <c r="H1054" i="1"/>
  <c r="H1053" i="1"/>
  <c r="G1053" i="1"/>
  <c r="H1052" i="1"/>
  <c r="G1052" i="1"/>
  <c r="H1051" i="1"/>
  <c r="G1051" i="1"/>
  <c r="H1049" i="1"/>
  <c r="G1049" i="1"/>
  <c r="G1048" i="1"/>
  <c r="H1048" i="1"/>
  <c r="H1047" i="1"/>
  <c r="G1047" i="1"/>
  <c r="G1045" i="1"/>
  <c r="H1045" i="1"/>
  <c r="H1044" i="1"/>
  <c r="G1044" i="1"/>
  <c r="H1043" i="1"/>
  <c r="G1043" i="1"/>
  <c r="H1042" i="1"/>
  <c r="G1042" i="1"/>
  <c r="H1041" i="1"/>
  <c r="G1041" i="1"/>
  <c r="H1039" i="1"/>
  <c r="G1039" i="1"/>
  <c r="H1038" i="1"/>
  <c r="G1038" i="1"/>
  <c r="G1037" i="1"/>
  <c r="H1037" i="1"/>
  <c r="H1036" i="1"/>
  <c r="G1036" i="1"/>
  <c r="G1035" i="1"/>
  <c r="H1035" i="1"/>
  <c r="H1033" i="1"/>
  <c r="G1033" i="1"/>
  <c r="G1032" i="1"/>
  <c r="H1032" i="1"/>
  <c r="H1031" i="1"/>
  <c r="G1031" i="1"/>
  <c r="H1030" i="1"/>
  <c r="G1030" i="1"/>
  <c r="G1029" i="1"/>
  <c r="H1029" i="1"/>
  <c r="G1028" i="1"/>
  <c r="H1028" i="1"/>
  <c r="G1027" i="1"/>
  <c r="H1027" i="1"/>
  <c r="G1026" i="1"/>
  <c r="H1026" i="1"/>
  <c r="H1025" i="1"/>
  <c r="G1025" i="1"/>
  <c r="H1023" i="1"/>
  <c r="G1023" i="1"/>
  <c r="H1022" i="1"/>
  <c r="G1022" i="1"/>
  <c r="H1021" i="1"/>
  <c r="G1021" i="1"/>
  <c r="H1020" i="1"/>
  <c r="G1020" i="1"/>
  <c r="G1019" i="1"/>
  <c r="H1019" i="1"/>
  <c r="G1016" i="1"/>
  <c r="H1016" i="1"/>
  <c r="G1015" i="1"/>
  <c r="H1015" i="1"/>
  <c r="H1014" i="1"/>
  <c r="G1014" i="1"/>
  <c r="H1010" i="1"/>
  <c r="G1010" i="1"/>
  <c r="H1009" i="1"/>
  <c r="G1009" i="1"/>
  <c r="H1008" i="1"/>
  <c r="G1008" i="1"/>
  <c r="H1007" i="1"/>
  <c r="G1007" i="1"/>
  <c r="H1006" i="1"/>
  <c r="G1006" i="1"/>
  <c r="G1005" i="1"/>
  <c r="H1005" i="1"/>
  <c r="G1004" i="1"/>
  <c r="H1004" i="1"/>
  <c r="H1003" i="1"/>
  <c r="G1003" i="1"/>
  <c r="G1002" i="1"/>
  <c r="H1002" i="1"/>
  <c r="H1001" i="1"/>
  <c r="G1001" i="1"/>
  <c r="H1000" i="1"/>
  <c r="G1000" i="1"/>
  <c r="G999" i="1"/>
  <c r="H999" i="1"/>
  <c r="G998" i="1"/>
  <c r="H998" i="1"/>
  <c r="H997" i="1"/>
  <c r="G997" i="1"/>
  <c r="G996" i="1"/>
  <c r="H996" i="1"/>
  <c r="G995" i="1"/>
  <c r="H995" i="1"/>
  <c r="G994" i="1"/>
  <c r="H994" i="1"/>
  <c r="G993" i="1"/>
  <c r="H993" i="1"/>
  <c r="H992" i="1"/>
  <c r="G992" i="1"/>
  <c r="H991" i="1"/>
  <c r="G991" i="1"/>
  <c r="H990" i="1"/>
  <c r="G990" i="1"/>
  <c r="G989" i="1"/>
  <c r="H989" i="1"/>
  <c r="G988" i="1"/>
  <c r="H988" i="1"/>
  <c r="G987" i="1"/>
  <c r="H987" i="1"/>
  <c r="G986" i="1"/>
  <c r="H986" i="1"/>
  <c r="G985" i="1"/>
  <c r="H985" i="1"/>
  <c r="G984" i="1"/>
  <c r="H984" i="1"/>
  <c r="G983" i="1"/>
  <c r="H983" i="1"/>
  <c r="G982" i="1"/>
  <c r="H982" i="1"/>
  <c r="G981" i="1"/>
  <c r="H981" i="1"/>
  <c r="G980" i="1"/>
  <c r="H980" i="1"/>
  <c r="G979" i="1"/>
  <c r="H979" i="1"/>
  <c r="G978" i="1"/>
  <c r="H978" i="1"/>
  <c r="G977" i="1"/>
  <c r="H977" i="1"/>
  <c r="G976" i="1"/>
  <c r="H976" i="1"/>
  <c r="H975" i="1"/>
  <c r="G975" i="1"/>
  <c r="H974" i="1"/>
  <c r="G974" i="1"/>
  <c r="G973" i="1"/>
  <c r="H973" i="1"/>
  <c r="H972" i="1"/>
  <c r="G972" i="1"/>
  <c r="H971" i="1"/>
  <c r="G971" i="1"/>
  <c r="H970" i="1"/>
  <c r="G970" i="1"/>
  <c r="H969" i="1"/>
  <c r="G969" i="1"/>
  <c r="H968" i="1"/>
  <c r="G968" i="1"/>
  <c r="H967" i="1"/>
  <c r="G967" i="1"/>
  <c r="H966" i="1"/>
  <c r="G966" i="1"/>
  <c r="H965" i="1"/>
  <c r="G965" i="1"/>
  <c r="H964" i="1"/>
  <c r="G964" i="1"/>
  <c r="H963" i="1"/>
  <c r="G963" i="1"/>
  <c r="G962" i="1"/>
  <c r="H962" i="1"/>
  <c r="H961" i="1"/>
  <c r="G961" i="1"/>
  <c r="H960" i="1"/>
  <c r="G960" i="1"/>
  <c r="H959" i="1"/>
  <c r="G959" i="1"/>
  <c r="G958" i="1"/>
  <c r="H958" i="1"/>
  <c r="H957" i="1"/>
  <c r="G957" i="1"/>
  <c r="G956" i="1"/>
  <c r="H956" i="1"/>
  <c r="H955" i="1"/>
  <c r="G955" i="1"/>
  <c r="H954" i="1"/>
  <c r="G954" i="1"/>
  <c r="G953" i="1"/>
  <c r="H953" i="1"/>
  <c r="G952" i="1"/>
  <c r="H952" i="1"/>
  <c r="H951" i="1"/>
  <c r="G951" i="1"/>
  <c r="H950" i="1"/>
  <c r="G950" i="1"/>
  <c r="H949" i="1"/>
  <c r="G949" i="1"/>
  <c r="H948" i="1"/>
  <c r="G948" i="1"/>
  <c r="H947" i="1"/>
  <c r="G947" i="1"/>
  <c r="H946" i="1"/>
  <c r="G946" i="1"/>
  <c r="G945" i="1"/>
  <c r="H945" i="1"/>
  <c r="G944" i="1"/>
  <c r="H944" i="1"/>
  <c r="H943" i="1"/>
  <c r="G943" i="1"/>
  <c r="H942" i="1"/>
  <c r="G942" i="1"/>
  <c r="H941" i="1"/>
  <c r="G941" i="1"/>
  <c r="H940" i="1"/>
  <c r="G940" i="1"/>
  <c r="H939" i="1"/>
  <c r="G939" i="1"/>
  <c r="G938" i="1"/>
  <c r="H938" i="1"/>
  <c r="G937" i="1"/>
  <c r="H937" i="1"/>
  <c r="G936" i="1"/>
  <c r="H936" i="1"/>
  <c r="H935" i="1"/>
  <c r="G935" i="1"/>
  <c r="G934" i="1"/>
  <c r="H934" i="1"/>
  <c r="G933" i="1"/>
  <c r="H933" i="1"/>
  <c r="G932" i="1"/>
  <c r="H932" i="1"/>
  <c r="G931" i="1"/>
  <c r="H931" i="1"/>
  <c r="G930" i="1"/>
  <c r="H930" i="1"/>
  <c r="G929" i="1"/>
  <c r="H929" i="1"/>
  <c r="G928" i="1"/>
  <c r="H928" i="1"/>
  <c r="G927" i="1"/>
  <c r="H927" i="1"/>
  <c r="G926" i="1"/>
  <c r="H926" i="1"/>
  <c r="G925" i="1"/>
  <c r="H925" i="1"/>
  <c r="H924" i="1"/>
  <c r="G924" i="1"/>
  <c r="H923" i="1"/>
  <c r="G923" i="1"/>
  <c r="G922" i="1"/>
  <c r="H922" i="1"/>
  <c r="G921" i="1"/>
  <c r="H921" i="1"/>
  <c r="H920" i="1"/>
  <c r="G920" i="1"/>
  <c r="H919" i="1"/>
  <c r="G919" i="1"/>
  <c r="H918" i="1"/>
  <c r="G918" i="1"/>
  <c r="H917" i="1"/>
  <c r="G917" i="1"/>
  <c r="H916" i="1"/>
  <c r="G916" i="1"/>
  <c r="G915" i="1"/>
  <c r="H915" i="1"/>
  <c r="H914" i="1"/>
  <c r="G914" i="1"/>
  <c r="G913" i="1"/>
  <c r="H913" i="1"/>
  <c r="G912" i="1"/>
  <c r="H912" i="1"/>
  <c r="G911" i="1"/>
  <c r="H911" i="1"/>
  <c r="G910" i="1"/>
  <c r="H910" i="1"/>
  <c r="G909" i="1"/>
  <c r="H909" i="1"/>
  <c r="H908" i="1"/>
  <c r="G908" i="1"/>
  <c r="H907" i="1"/>
  <c r="G907" i="1"/>
  <c r="G906" i="1"/>
  <c r="H906" i="1"/>
  <c r="G905" i="1"/>
  <c r="H905" i="1"/>
  <c r="G904" i="1"/>
  <c r="H904" i="1"/>
  <c r="G903" i="1"/>
  <c r="H903" i="1"/>
  <c r="G902" i="1"/>
  <c r="H902" i="1"/>
  <c r="G901" i="1"/>
  <c r="H901" i="1"/>
  <c r="G900" i="1"/>
  <c r="H900" i="1"/>
  <c r="G899" i="1"/>
  <c r="H899" i="1"/>
  <c r="H898" i="1"/>
  <c r="G898" i="1"/>
  <c r="H897" i="1"/>
  <c r="G897" i="1"/>
  <c r="H896" i="1"/>
  <c r="G896" i="1"/>
  <c r="G895" i="1"/>
  <c r="H895" i="1"/>
  <c r="G894" i="1"/>
  <c r="H894" i="1"/>
  <c r="H893" i="1"/>
  <c r="G893" i="1"/>
  <c r="H892" i="1"/>
  <c r="G892" i="1"/>
  <c r="H891" i="1"/>
  <c r="G891" i="1"/>
  <c r="G890" i="1"/>
  <c r="H890" i="1"/>
  <c r="G889" i="1"/>
  <c r="H889" i="1"/>
  <c r="G888" i="1"/>
  <c r="H888" i="1"/>
  <c r="H887" i="1"/>
  <c r="G887" i="1"/>
  <c r="G886" i="1"/>
  <c r="H886" i="1"/>
  <c r="H885" i="1"/>
  <c r="G885" i="1"/>
  <c r="H884" i="1"/>
  <c r="G884" i="1"/>
  <c r="H883" i="1"/>
  <c r="G883" i="1"/>
  <c r="H882" i="1"/>
  <c r="G882" i="1"/>
  <c r="H881" i="1"/>
  <c r="G881" i="1"/>
  <c r="G880" i="1"/>
  <c r="H880" i="1"/>
  <c r="H879" i="1"/>
  <c r="G879" i="1"/>
  <c r="G878" i="1"/>
  <c r="H878" i="1"/>
  <c r="H877" i="1"/>
  <c r="G877" i="1"/>
  <c r="H876" i="1"/>
  <c r="G876" i="1"/>
  <c r="G875" i="1"/>
  <c r="H875" i="1"/>
  <c r="H874" i="1"/>
  <c r="G874" i="1"/>
  <c r="H873" i="1"/>
  <c r="G873" i="1"/>
  <c r="G872" i="1"/>
  <c r="H872" i="1"/>
  <c r="G871" i="1"/>
  <c r="H871" i="1"/>
  <c r="G870" i="1"/>
  <c r="H870" i="1"/>
  <c r="G869" i="1"/>
  <c r="H869" i="1"/>
  <c r="H868" i="1"/>
  <c r="G868" i="1"/>
  <c r="H867" i="1"/>
  <c r="G867" i="1"/>
  <c r="G866" i="1"/>
  <c r="H866" i="1"/>
  <c r="H865" i="1"/>
  <c r="G865" i="1"/>
  <c r="G864" i="1"/>
  <c r="H864" i="1"/>
  <c r="H863" i="1"/>
  <c r="G863" i="1"/>
  <c r="H862" i="1"/>
  <c r="G862" i="1"/>
  <c r="G861" i="1"/>
  <c r="H861" i="1"/>
  <c r="H860" i="1"/>
  <c r="G860" i="1"/>
  <c r="G859" i="1"/>
  <c r="H859" i="1"/>
  <c r="G858" i="1"/>
  <c r="H858" i="1"/>
  <c r="G857" i="1"/>
  <c r="H857" i="1"/>
  <c r="G856" i="1"/>
  <c r="H856" i="1"/>
  <c r="G855" i="1"/>
  <c r="H855" i="1"/>
  <c r="G854" i="1"/>
  <c r="H854" i="1"/>
  <c r="G853" i="1"/>
  <c r="H853" i="1"/>
  <c r="H852" i="1"/>
  <c r="G852" i="1"/>
  <c r="H851" i="1"/>
  <c r="G851" i="1"/>
  <c r="G850" i="1"/>
  <c r="H850" i="1"/>
  <c r="G849" i="1"/>
  <c r="H849" i="1"/>
  <c r="G848" i="1"/>
  <c r="H848" i="1"/>
  <c r="H847" i="1"/>
  <c r="G847" i="1"/>
  <c r="H846" i="1"/>
  <c r="G846" i="1"/>
  <c r="G845" i="1"/>
  <c r="H845" i="1"/>
  <c r="G844" i="1"/>
  <c r="H844" i="1"/>
  <c r="G843" i="1"/>
  <c r="H843" i="1"/>
  <c r="G842" i="1"/>
  <c r="H842" i="1"/>
  <c r="G841" i="1"/>
  <c r="H841" i="1"/>
  <c r="G840" i="1"/>
  <c r="H840" i="1"/>
  <c r="G839" i="1"/>
  <c r="H839" i="1"/>
  <c r="H838" i="1"/>
  <c r="G838" i="1"/>
  <c r="H837" i="1"/>
  <c r="G837" i="1"/>
  <c r="H836" i="1"/>
  <c r="G836" i="1"/>
  <c r="H835" i="1"/>
  <c r="G835" i="1"/>
  <c r="G834" i="1"/>
  <c r="H834" i="1"/>
  <c r="H833" i="1"/>
  <c r="G833" i="1"/>
  <c r="G832" i="1"/>
  <c r="H832" i="1"/>
  <c r="G831" i="1"/>
  <c r="H831" i="1"/>
  <c r="G830" i="1"/>
  <c r="H830" i="1"/>
  <c r="H829" i="1"/>
  <c r="G829" i="1"/>
  <c r="H828" i="1"/>
  <c r="G828" i="1"/>
  <c r="G827" i="1"/>
  <c r="H827" i="1"/>
  <c r="H826" i="1"/>
  <c r="G826" i="1"/>
  <c r="H825" i="1"/>
  <c r="G825" i="1"/>
  <c r="G824" i="1"/>
  <c r="H824" i="1"/>
  <c r="G823" i="1"/>
  <c r="H823" i="1"/>
  <c r="H822" i="1"/>
  <c r="G822" i="1"/>
  <c r="H821" i="1"/>
  <c r="G821" i="1"/>
  <c r="G820" i="1"/>
  <c r="H820" i="1"/>
  <c r="G819" i="1"/>
  <c r="H819" i="1"/>
  <c r="G818" i="1"/>
  <c r="H818" i="1"/>
  <c r="G817" i="1"/>
  <c r="H817" i="1"/>
  <c r="H816" i="1"/>
  <c r="G816" i="1"/>
  <c r="H815" i="1"/>
  <c r="G815" i="1"/>
  <c r="G814" i="1"/>
  <c r="H814" i="1"/>
  <c r="H813" i="1"/>
  <c r="G813" i="1"/>
  <c r="H812" i="1"/>
  <c r="G812" i="1"/>
  <c r="H811" i="1"/>
  <c r="G811" i="1"/>
  <c r="G810" i="1"/>
  <c r="H810" i="1"/>
  <c r="H809" i="1"/>
  <c r="G809" i="1"/>
  <c r="H808" i="1"/>
  <c r="G808" i="1"/>
  <c r="G807" i="1"/>
  <c r="H807" i="1"/>
  <c r="G806" i="1"/>
  <c r="H806" i="1"/>
  <c r="H805" i="1"/>
  <c r="G805" i="1"/>
  <c r="G804" i="1"/>
  <c r="H804" i="1"/>
  <c r="G803" i="1"/>
  <c r="H803" i="1"/>
  <c r="G802" i="1"/>
  <c r="H802" i="1"/>
  <c r="H801" i="1"/>
  <c r="G801" i="1"/>
  <c r="H800" i="1"/>
  <c r="G800" i="1"/>
  <c r="H799" i="1"/>
  <c r="G799" i="1"/>
  <c r="H798" i="1"/>
  <c r="G798" i="1"/>
  <c r="H797" i="1"/>
  <c r="G797" i="1"/>
  <c r="G796" i="1"/>
  <c r="H796" i="1"/>
  <c r="G795" i="1"/>
  <c r="H795" i="1"/>
  <c r="H794" i="1"/>
  <c r="G794" i="1"/>
  <c r="G793" i="1"/>
  <c r="H793" i="1"/>
  <c r="G792" i="1"/>
  <c r="H792" i="1"/>
  <c r="G791" i="1"/>
  <c r="H791" i="1"/>
  <c r="H790" i="1"/>
  <c r="G790" i="1"/>
  <c r="H789" i="1"/>
  <c r="G789" i="1"/>
  <c r="H788" i="1"/>
  <c r="G788" i="1"/>
  <c r="G787" i="1"/>
  <c r="H787" i="1"/>
  <c r="G786" i="1"/>
  <c r="H786" i="1"/>
  <c r="H785" i="1"/>
  <c r="G785" i="1"/>
  <c r="H784" i="1"/>
  <c r="G784" i="1"/>
  <c r="H783" i="1"/>
  <c r="G783" i="1"/>
  <c r="H782" i="1"/>
  <c r="G782" i="1"/>
  <c r="G781" i="1"/>
  <c r="H781" i="1"/>
  <c r="H780" i="1"/>
  <c r="G780" i="1"/>
  <c r="H779" i="1"/>
  <c r="G779" i="1"/>
  <c r="H778" i="1"/>
  <c r="G778" i="1"/>
  <c r="H777" i="1"/>
  <c r="G777" i="1"/>
  <c r="H776" i="1"/>
  <c r="G776" i="1"/>
  <c r="G775" i="1"/>
  <c r="H775" i="1"/>
  <c r="G774" i="1"/>
  <c r="H774" i="1"/>
  <c r="H773" i="1"/>
  <c r="G773" i="1"/>
  <c r="H772" i="1"/>
  <c r="G772" i="1"/>
  <c r="H771" i="1"/>
  <c r="G771" i="1"/>
  <c r="H770" i="1"/>
  <c r="G770" i="1"/>
  <c r="G769" i="1"/>
  <c r="H769" i="1"/>
  <c r="G768" i="1"/>
  <c r="H768" i="1"/>
  <c r="H767" i="1"/>
  <c r="G767" i="1"/>
  <c r="H766" i="1"/>
  <c r="G766" i="1"/>
  <c r="H765" i="1"/>
  <c r="G765" i="1"/>
  <c r="H764" i="1"/>
  <c r="G764" i="1"/>
  <c r="H763" i="1"/>
  <c r="G763" i="1"/>
  <c r="H762" i="1"/>
  <c r="G762" i="1"/>
  <c r="H761" i="1"/>
  <c r="G761" i="1"/>
  <c r="H760" i="1"/>
  <c r="G760" i="1"/>
  <c r="G759" i="1"/>
  <c r="H759" i="1"/>
  <c r="H758" i="1"/>
  <c r="G758" i="1"/>
  <c r="H757" i="1"/>
  <c r="G757" i="1"/>
  <c r="H756" i="1"/>
  <c r="G756" i="1"/>
  <c r="H755" i="1"/>
  <c r="G755" i="1"/>
  <c r="H754" i="1"/>
  <c r="G754" i="1"/>
  <c r="H753" i="1"/>
  <c r="G753" i="1"/>
  <c r="H752" i="1"/>
  <c r="G752" i="1"/>
  <c r="H751" i="1"/>
  <c r="G751" i="1"/>
  <c r="H750" i="1"/>
  <c r="G750" i="1"/>
  <c r="G749" i="1"/>
  <c r="H749" i="1"/>
  <c r="G748" i="1"/>
  <c r="H748" i="1"/>
  <c r="H747" i="1"/>
  <c r="G747" i="1"/>
  <c r="G746" i="1"/>
  <c r="H746" i="1"/>
  <c r="H745" i="1"/>
  <c r="G745" i="1"/>
  <c r="G744" i="1"/>
  <c r="H744" i="1"/>
  <c r="G743" i="1"/>
  <c r="H743" i="1"/>
  <c r="G742" i="1"/>
  <c r="H742" i="1"/>
  <c r="G741" i="1"/>
  <c r="H741" i="1"/>
  <c r="H740" i="1"/>
  <c r="G740" i="1"/>
  <c r="G739" i="1"/>
  <c r="H739" i="1"/>
  <c r="G738" i="1"/>
  <c r="H738" i="1"/>
  <c r="G737" i="1"/>
  <c r="H737" i="1"/>
  <c r="G736" i="1"/>
  <c r="H736" i="1"/>
  <c r="G735" i="1"/>
  <c r="H735" i="1"/>
  <c r="G734" i="1"/>
  <c r="H734" i="1"/>
  <c r="H733" i="1"/>
  <c r="G733" i="1"/>
  <c r="H732" i="1"/>
  <c r="G732" i="1"/>
  <c r="G731" i="1"/>
  <c r="H731" i="1"/>
  <c r="G730" i="1"/>
  <c r="H730" i="1"/>
  <c r="G729" i="1"/>
  <c r="H729" i="1"/>
  <c r="G728" i="1"/>
  <c r="H728" i="1"/>
  <c r="H727" i="1"/>
  <c r="G727" i="1"/>
  <c r="H726" i="1"/>
  <c r="G726" i="1"/>
  <c r="G725" i="1"/>
  <c r="H725" i="1"/>
  <c r="G724" i="1"/>
  <c r="H724" i="1"/>
  <c r="G723" i="1"/>
  <c r="H723" i="1"/>
  <c r="G722" i="1"/>
  <c r="H722" i="1"/>
  <c r="H721" i="1"/>
  <c r="G721" i="1"/>
  <c r="H720" i="1"/>
  <c r="G720" i="1"/>
  <c r="G719" i="1"/>
  <c r="H719" i="1"/>
  <c r="G718" i="1"/>
  <c r="H718" i="1"/>
  <c r="G717" i="1"/>
  <c r="H717" i="1"/>
  <c r="G716" i="1"/>
  <c r="H716" i="1"/>
  <c r="G715" i="1"/>
  <c r="H715" i="1"/>
  <c r="G714" i="1"/>
  <c r="H714" i="1"/>
  <c r="H713" i="1"/>
  <c r="G713" i="1"/>
  <c r="H712" i="1"/>
  <c r="G712" i="1"/>
  <c r="H711" i="1"/>
  <c r="G711" i="1"/>
  <c r="H710" i="1"/>
  <c r="G710" i="1"/>
  <c r="H709" i="1"/>
  <c r="G709" i="1"/>
  <c r="G708" i="1"/>
  <c r="H708" i="1"/>
  <c r="G707" i="1"/>
  <c r="H707" i="1"/>
  <c r="G706" i="1"/>
  <c r="H706" i="1"/>
  <c r="G705" i="1"/>
  <c r="H705" i="1"/>
  <c r="G704" i="1"/>
  <c r="H704" i="1"/>
  <c r="H703" i="1"/>
  <c r="G703" i="1"/>
  <c r="H702" i="1"/>
  <c r="G702" i="1"/>
  <c r="H701" i="1"/>
  <c r="G701" i="1"/>
  <c r="H700" i="1"/>
  <c r="G700" i="1"/>
  <c r="G699" i="1"/>
  <c r="H699" i="1"/>
  <c r="H698" i="1"/>
  <c r="G698" i="1"/>
  <c r="G697" i="1"/>
  <c r="H697" i="1"/>
  <c r="H696" i="1"/>
  <c r="G696" i="1"/>
  <c r="G695" i="1"/>
  <c r="H695" i="1"/>
  <c r="H694" i="1"/>
  <c r="G694" i="1"/>
  <c r="H693" i="1"/>
  <c r="G693" i="1"/>
  <c r="G692" i="1"/>
  <c r="H692" i="1"/>
  <c r="H691" i="1"/>
  <c r="G691" i="1"/>
  <c r="H690" i="1"/>
  <c r="G690" i="1"/>
  <c r="H689" i="1"/>
  <c r="G689" i="1"/>
  <c r="H688" i="1"/>
  <c r="G688" i="1"/>
  <c r="H687" i="1"/>
  <c r="G687" i="1"/>
  <c r="H686" i="1"/>
  <c r="G686" i="1"/>
  <c r="H685" i="1"/>
  <c r="G685" i="1"/>
  <c r="H684" i="1"/>
  <c r="G684" i="1"/>
  <c r="G683" i="1"/>
  <c r="H683" i="1"/>
  <c r="G682" i="1"/>
  <c r="H682" i="1"/>
  <c r="H681" i="1"/>
  <c r="G681" i="1"/>
  <c r="H680" i="1"/>
  <c r="G680" i="1"/>
  <c r="H679" i="1"/>
  <c r="G679" i="1"/>
  <c r="H678" i="1"/>
  <c r="G678" i="1"/>
  <c r="H677" i="1"/>
  <c r="G677" i="1"/>
  <c r="H676" i="1"/>
  <c r="G676" i="1"/>
  <c r="H675" i="1"/>
  <c r="G675" i="1"/>
  <c r="H674" i="1"/>
  <c r="G674" i="1"/>
  <c r="H673" i="1"/>
  <c r="G673" i="1"/>
  <c r="H672" i="1"/>
  <c r="G672" i="1"/>
  <c r="G671" i="1"/>
  <c r="H671" i="1"/>
  <c r="G670" i="1"/>
  <c r="H670" i="1"/>
  <c r="G669" i="1"/>
  <c r="H669" i="1"/>
  <c r="G668" i="1"/>
  <c r="H668" i="1"/>
  <c r="H667" i="1"/>
  <c r="G667" i="1"/>
  <c r="G666" i="1"/>
  <c r="H666" i="1"/>
  <c r="G665" i="1"/>
  <c r="H665" i="1"/>
  <c r="G664" i="1"/>
  <c r="H664" i="1"/>
  <c r="H663" i="1"/>
  <c r="G663" i="1"/>
  <c r="G662" i="1"/>
  <c r="H662" i="1"/>
  <c r="G661" i="1"/>
  <c r="H661" i="1"/>
  <c r="G660" i="1"/>
  <c r="H660" i="1"/>
  <c r="H659" i="1"/>
  <c r="G659" i="1"/>
  <c r="G658" i="1"/>
  <c r="H658" i="1"/>
  <c r="G657" i="1"/>
  <c r="H657" i="1"/>
  <c r="G656" i="1"/>
  <c r="H656" i="1"/>
  <c r="H655" i="1"/>
  <c r="G655" i="1"/>
  <c r="G654" i="1"/>
  <c r="H654" i="1"/>
  <c r="H653" i="1"/>
  <c r="G653" i="1"/>
  <c r="H652" i="1"/>
  <c r="G652" i="1"/>
  <c r="G651" i="1"/>
  <c r="H651" i="1"/>
  <c r="H650" i="1"/>
  <c r="G650" i="1"/>
  <c r="H649" i="1"/>
  <c r="G649" i="1"/>
  <c r="G648" i="1"/>
  <c r="H648" i="1"/>
  <c r="G647" i="1"/>
  <c r="H647" i="1"/>
  <c r="G646" i="1"/>
  <c r="H646" i="1"/>
  <c r="G645" i="1"/>
  <c r="H645" i="1"/>
  <c r="G636" i="1"/>
  <c r="H636" i="1"/>
  <c r="G635" i="1"/>
  <c r="H635" i="1"/>
  <c r="G632" i="1"/>
  <c r="H632" i="1"/>
  <c r="G631" i="1"/>
  <c r="H631" i="1"/>
  <c r="G630" i="1"/>
  <c r="H630" i="1"/>
  <c r="G629" i="1"/>
  <c r="H629" i="1"/>
  <c r="G628" i="1"/>
  <c r="H628" i="1"/>
  <c r="H627" i="1"/>
  <c r="G627" i="1"/>
  <c r="G626" i="1"/>
  <c r="H626" i="1"/>
  <c r="G625" i="1"/>
  <c r="H625" i="1"/>
  <c r="G624" i="1"/>
  <c r="H624" i="1"/>
  <c r="H623" i="1"/>
  <c r="G623" i="1"/>
  <c r="G622" i="1"/>
  <c r="H622" i="1"/>
  <c r="H621" i="1"/>
  <c r="G621" i="1"/>
  <c r="G620" i="1"/>
  <c r="H620" i="1"/>
  <c r="G619" i="1"/>
  <c r="H619" i="1"/>
  <c r="H618" i="1"/>
  <c r="G618" i="1"/>
  <c r="G617" i="1"/>
  <c r="H617" i="1"/>
  <c r="H616" i="1"/>
  <c r="G616" i="1"/>
  <c r="H615" i="1"/>
  <c r="G615" i="1"/>
  <c r="G614" i="1"/>
  <c r="H614" i="1"/>
  <c r="G613" i="1"/>
  <c r="H613" i="1"/>
  <c r="G612" i="1"/>
  <c r="H612" i="1"/>
  <c r="H611" i="1"/>
  <c r="G611" i="1"/>
  <c r="G610" i="1"/>
  <c r="H610" i="1"/>
  <c r="G609" i="1"/>
  <c r="H609" i="1"/>
  <c r="G608" i="1"/>
  <c r="H608" i="1"/>
  <c r="G607" i="1"/>
  <c r="H607" i="1"/>
  <c r="H606" i="1"/>
  <c r="G606" i="1"/>
  <c r="H605" i="1"/>
  <c r="G605" i="1"/>
  <c r="G604" i="1"/>
  <c r="H604" i="1"/>
  <c r="H603" i="1"/>
  <c r="G603" i="1"/>
  <c r="G602" i="1"/>
  <c r="H602" i="1"/>
  <c r="H601" i="1"/>
  <c r="G601" i="1"/>
  <c r="G600" i="1"/>
  <c r="H600" i="1"/>
  <c r="H599" i="1"/>
  <c r="G599" i="1"/>
  <c r="G598" i="1"/>
  <c r="H598" i="1"/>
  <c r="H596" i="1"/>
  <c r="G596" i="1"/>
  <c r="G595" i="1"/>
  <c r="H595" i="1"/>
  <c r="G594" i="1"/>
  <c r="H594" i="1"/>
  <c r="H593" i="1"/>
  <c r="G593" i="1"/>
  <c r="H590" i="1"/>
  <c r="G590" i="1"/>
  <c r="G589" i="1"/>
  <c r="H589" i="1"/>
  <c r="G587" i="1"/>
  <c r="H587" i="1"/>
  <c r="G586" i="1"/>
  <c r="H586" i="1"/>
  <c r="G584" i="1"/>
  <c r="H584" i="1"/>
  <c r="H582" i="1"/>
  <c r="G582" i="1"/>
  <c r="G581" i="1"/>
  <c r="H581" i="1"/>
  <c r="H580" i="1"/>
  <c r="G580" i="1"/>
  <c r="G577" i="1"/>
  <c r="H577" i="1"/>
  <c r="G576" i="1"/>
  <c r="H576" i="1"/>
  <c r="G574" i="1"/>
  <c r="H574" i="1"/>
  <c r="G573" i="1"/>
  <c r="H573" i="1"/>
  <c r="G571" i="1"/>
  <c r="H571" i="1"/>
  <c r="G570" i="1"/>
  <c r="H570" i="1"/>
  <c r="G568" i="1"/>
  <c r="H568" i="1"/>
  <c r="G567" i="1"/>
  <c r="H567" i="1"/>
  <c r="H564" i="1"/>
  <c r="G564" i="1"/>
  <c r="G563" i="1"/>
  <c r="H563" i="1"/>
  <c r="G562" i="1"/>
  <c r="H562" i="1"/>
  <c r="H561" i="1"/>
  <c r="G561" i="1"/>
  <c r="H560" i="1"/>
  <c r="G560" i="1"/>
  <c r="H559" i="1"/>
  <c r="G559" i="1"/>
  <c r="G558" i="1"/>
  <c r="H558" i="1"/>
  <c r="G557" i="1"/>
  <c r="H557" i="1"/>
  <c r="H555" i="1"/>
  <c r="G555" i="1"/>
  <c r="G554" i="1"/>
  <c r="H554" i="1"/>
  <c r="G553" i="1"/>
  <c r="H553" i="1"/>
  <c r="G552" i="1"/>
  <c r="H552" i="1"/>
  <c r="G550" i="1"/>
  <c r="H550" i="1"/>
  <c r="H549" i="1"/>
  <c r="G549" i="1"/>
  <c r="H548" i="1"/>
  <c r="G548" i="1"/>
  <c r="G547" i="1"/>
  <c r="H547" i="1"/>
  <c r="G546" i="1"/>
  <c r="H546" i="1"/>
  <c r="G545" i="1"/>
  <c r="H545" i="1"/>
  <c r="G543" i="1"/>
  <c r="H543" i="1"/>
  <c r="G542" i="1"/>
  <c r="H542" i="1"/>
  <c r="H541" i="1"/>
  <c r="G541" i="1"/>
  <c r="G540" i="1"/>
  <c r="H540" i="1"/>
  <c r="H538" i="1"/>
  <c r="G538" i="1"/>
  <c r="G537" i="1"/>
  <c r="H537" i="1"/>
  <c r="G535" i="1"/>
  <c r="H535" i="1"/>
  <c r="G534" i="1"/>
  <c r="H534" i="1"/>
  <c r="G533" i="1"/>
  <c r="H533" i="1"/>
  <c r="G532" i="1"/>
  <c r="H532" i="1"/>
  <c r="G528" i="1"/>
  <c r="H528" i="1"/>
  <c r="H527" i="1"/>
  <c r="G527" i="1"/>
  <c r="H525" i="1"/>
  <c r="G525" i="1"/>
  <c r="H524" i="1"/>
  <c r="G524" i="1"/>
  <c r="H522" i="1"/>
  <c r="G522" i="1"/>
  <c r="H521" i="1"/>
  <c r="G521" i="1"/>
  <c r="G519" i="1"/>
  <c r="H519" i="1"/>
  <c r="H518" i="1"/>
  <c r="G518" i="1"/>
  <c r="H515" i="1"/>
  <c r="G515" i="1"/>
  <c r="H514" i="1"/>
  <c r="G514" i="1"/>
  <c r="G513" i="1"/>
  <c r="H513" i="1"/>
  <c r="H512" i="1"/>
  <c r="G512" i="1"/>
  <c r="G511" i="1"/>
  <c r="H511" i="1"/>
  <c r="G510" i="1"/>
  <c r="H510" i="1"/>
  <c r="H509" i="1"/>
  <c r="G509" i="1"/>
  <c r="H507" i="1"/>
  <c r="G507" i="1"/>
  <c r="G506" i="1"/>
  <c r="H506" i="1"/>
  <c r="H505" i="1"/>
  <c r="G505" i="1"/>
  <c r="H504" i="1"/>
  <c r="G504" i="1"/>
  <c r="H502" i="1"/>
  <c r="G502" i="1"/>
  <c r="H501" i="1"/>
  <c r="G501" i="1"/>
  <c r="H500" i="1"/>
  <c r="G500" i="1"/>
  <c r="H499" i="1"/>
  <c r="G499" i="1"/>
  <c r="G498" i="1"/>
  <c r="H498" i="1"/>
  <c r="G497" i="1"/>
  <c r="H497" i="1"/>
  <c r="G495" i="1"/>
  <c r="H495" i="1"/>
  <c r="H494" i="1"/>
  <c r="G494" i="1"/>
  <c r="G493" i="1"/>
  <c r="H493" i="1"/>
  <c r="H492" i="1"/>
  <c r="G492" i="1"/>
  <c r="G490" i="1"/>
  <c r="H490" i="1"/>
  <c r="G489" i="1"/>
  <c r="H489" i="1"/>
  <c r="G488" i="1"/>
  <c r="H488" i="1"/>
  <c r="H487" i="1"/>
  <c r="G487" i="1"/>
  <c r="G484" i="1"/>
  <c r="H484" i="1"/>
  <c r="H483" i="1"/>
  <c r="G483" i="1"/>
  <c r="H481" i="1"/>
  <c r="G481" i="1"/>
  <c r="G480" i="1"/>
  <c r="H480" i="1"/>
  <c r="G478" i="1"/>
  <c r="H478" i="1"/>
  <c r="G477" i="1"/>
  <c r="H477" i="1"/>
  <c r="G476" i="1"/>
  <c r="H476" i="1"/>
  <c r="G475" i="1"/>
  <c r="H475" i="1"/>
  <c r="H472" i="1"/>
  <c r="G472" i="1"/>
  <c r="H471" i="1"/>
  <c r="G471" i="1"/>
  <c r="G469" i="1"/>
  <c r="H469" i="1"/>
  <c r="H468" i="1"/>
  <c r="G468" i="1"/>
  <c r="G466" i="1"/>
  <c r="H466" i="1"/>
  <c r="G465" i="1"/>
  <c r="H465" i="1"/>
  <c r="H463" i="1"/>
  <c r="G463" i="1"/>
  <c r="H462" i="1"/>
  <c r="G462" i="1"/>
  <c r="H459" i="1"/>
  <c r="G459" i="1"/>
  <c r="H458" i="1"/>
  <c r="G458" i="1"/>
  <c r="H457" i="1"/>
  <c r="G457" i="1"/>
  <c r="H456" i="1"/>
  <c r="G456" i="1"/>
  <c r="H455" i="1"/>
  <c r="G455" i="1"/>
  <c r="H454" i="1"/>
  <c r="G454" i="1"/>
  <c r="H453" i="1"/>
  <c r="G453" i="1"/>
  <c r="H452" i="1"/>
  <c r="G452" i="1"/>
  <c r="H450" i="1"/>
  <c r="G450" i="1"/>
  <c r="G449" i="1"/>
  <c r="H449" i="1"/>
  <c r="G448" i="1"/>
  <c r="H448" i="1"/>
  <c r="H447" i="1"/>
  <c r="G447" i="1"/>
  <c r="H445" i="1"/>
  <c r="G445" i="1"/>
  <c r="H444" i="1"/>
  <c r="G444" i="1"/>
  <c r="H443" i="1"/>
  <c r="G443" i="1"/>
  <c r="H442" i="1"/>
  <c r="G442" i="1"/>
  <c r="H441" i="1"/>
  <c r="G441" i="1"/>
  <c r="H440" i="1"/>
  <c r="G440" i="1"/>
  <c r="G438" i="1"/>
  <c r="H438" i="1"/>
  <c r="H437" i="1"/>
  <c r="G437" i="1"/>
  <c r="H436" i="1"/>
  <c r="G436" i="1"/>
  <c r="H435" i="1"/>
  <c r="G435" i="1"/>
  <c r="H433" i="1"/>
  <c r="G433" i="1"/>
  <c r="H432" i="1"/>
  <c r="G432" i="1"/>
  <c r="H430" i="1"/>
  <c r="G430" i="1"/>
  <c r="H429" i="1"/>
  <c r="G429" i="1"/>
  <c r="H428" i="1"/>
  <c r="G428" i="1"/>
  <c r="H427" i="1"/>
  <c r="G427" i="1"/>
  <c r="H416" i="1"/>
  <c r="G416" i="1"/>
  <c r="H415" i="1"/>
  <c r="G415" i="1"/>
  <c r="H414" i="1"/>
  <c r="G414" i="1"/>
  <c r="H411" i="1"/>
  <c r="G411" i="1"/>
  <c r="H410" i="1"/>
  <c r="G410" i="1"/>
  <c r="H409" i="1"/>
  <c r="G409" i="1"/>
  <c r="H408" i="1"/>
  <c r="G408" i="1"/>
  <c r="H406" i="1"/>
  <c r="G406" i="1"/>
  <c r="H404" i="1"/>
  <c r="G404" i="1"/>
  <c r="H403" i="1"/>
  <c r="G403" i="1"/>
  <c r="H400" i="1"/>
  <c r="G400" i="1"/>
  <c r="H399" i="1"/>
  <c r="G399" i="1"/>
  <c r="H398" i="1"/>
  <c r="G398" i="1"/>
  <c r="G397" i="1"/>
  <c r="H397" i="1"/>
  <c r="G395" i="1"/>
  <c r="H395" i="1"/>
  <c r="G394" i="1"/>
  <c r="H394" i="1"/>
  <c r="H392" i="1"/>
  <c r="G392" i="1"/>
  <c r="G391" i="1"/>
  <c r="H391" i="1"/>
  <c r="G390" i="1"/>
  <c r="H390" i="1"/>
  <c r="H389" i="1"/>
  <c r="G389" i="1"/>
  <c r="G387" i="1"/>
  <c r="H387" i="1"/>
  <c r="G386" i="1"/>
  <c r="H386" i="1"/>
  <c r="H385" i="1"/>
  <c r="G385" i="1"/>
  <c r="H384" i="1"/>
  <c r="G384" i="1"/>
  <c r="G382" i="1"/>
  <c r="H382" i="1"/>
  <c r="G381" i="1"/>
  <c r="H381" i="1"/>
  <c r="H380" i="1"/>
  <c r="G380" i="1"/>
  <c r="H379" i="1"/>
  <c r="G379" i="1"/>
  <c r="H378" i="1"/>
  <c r="G378" i="1"/>
  <c r="G377" i="1"/>
  <c r="H377" i="1"/>
  <c r="G376" i="1"/>
  <c r="H376" i="1"/>
  <c r="H375" i="1"/>
  <c r="G375" i="1"/>
  <c r="H373" i="1"/>
  <c r="G373" i="1"/>
  <c r="H372" i="1"/>
  <c r="G372" i="1"/>
  <c r="G371" i="1"/>
  <c r="H371" i="1"/>
  <c r="G370" i="1"/>
  <c r="H370" i="1"/>
  <c r="G367" i="1"/>
  <c r="H367" i="1"/>
  <c r="H366" i="1"/>
  <c r="G366" i="1"/>
  <c r="H365" i="1"/>
  <c r="G365" i="1"/>
  <c r="H364" i="1"/>
  <c r="G364" i="1"/>
  <c r="H363" i="1"/>
  <c r="G363" i="1"/>
  <c r="H362" i="1"/>
  <c r="G362" i="1"/>
  <c r="H360" i="1"/>
  <c r="G360" i="1"/>
  <c r="H359" i="1"/>
  <c r="G359" i="1"/>
  <c r="H358" i="1"/>
  <c r="G358" i="1"/>
  <c r="H354" i="1"/>
  <c r="G354" i="1"/>
  <c r="H352" i="1"/>
  <c r="G352" i="1"/>
  <c r="G351" i="1"/>
  <c r="H351" i="1"/>
  <c r="G348" i="1"/>
  <c r="H348" i="1"/>
  <c r="G347" i="1"/>
  <c r="H347" i="1"/>
  <c r="G346" i="1"/>
  <c r="H346" i="1"/>
  <c r="G345" i="1"/>
  <c r="H345" i="1"/>
  <c r="H343" i="1"/>
  <c r="G343" i="1"/>
  <c r="G342" i="1"/>
  <c r="H342" i="1"/>
  <c r="G340" i="1"/>
  <c r="H340" i="1"/>
  <c r="H339" i="1"/>
  <c r="G339" i="1"/>
  <c r="H338" i="1"/>
  <c r="G338" i="1"/>
  <c r="G337" i="1"/>
  <c r="H337" i="1"/>
  <c r="H335" i="1"/>
  <c r="G335" i="1"/>
  <c r="G334" i="1"/>
  <c r="H334" i="1"/>
  <c r="G333" i="1"/>
  <c r="H333" i="1"/>
  <c r="G332" i="1"/>
  <c r="H332" i="1"/>
  <c r="H330" i="1"/>
  <c r="G330" i="1"/>
  <c r="H329" i="1"/>
  <c r="G329" i="1"/>
  <c r="G328" i="1"/>
  <c r="H328" i="1"/>
  <c r="G327" i="1"/>
  <c r="H327" i="1"/>
  <c r="G326" i="1"/>
  <c r="H326" i="1"/>
  <c r="G325" i="1"/>
  <c r="H325" i="1"/>
  <c r="H324" i="1"/>
  <c r="G324" i="1"/>
  <c r="H323" i="1"/>
  <c r="G323" i="1"/>
  <c r="G321" i="1"/>
  <c r="H321" i="1"/>
  <c r="H320" i="1"/>
  <c r="G320" i="1"/>
  <c r="G319" i="1"/>
  <c r="H319" i="1"/>
  <c r="G318" i="1"/>
  <c r="H318" i="1"/>
  <c r="G315" i="1"/>
  <c r="H315" i="1"/>
  <c r="G314" i="1"/>
  <c r="H314" i="1"/>
  <c r="G313" i="1"/>
  <c r="H313" i="1"/>
  <c r="G312" i="1"/>
  <c r="H312" i="1"/>
  <c r="G311" i="1"/>
  <c r="H311" i="1"/>
  <c r="H310" i="1"/>
  <c r="G310" i="1"/>
  <c r="H308" i="1"/>
  <c r="G308" i="1"/>
  <c r="H307" i="1"/>
  <c r="G307" i="1"/>
  <c r="G306" i="1"/>
  <c r="H306" i="1"/>
  <c r="H302" i="1"/>
  <c r="G302" i="1"/>
  <c r="H301" i="1"/>
  <c r="G301" i="1"/>
  <c r="H300" i="1"/>
  <c r="G300" i="1"/>
  <c r="H299" i="1"/>
  <c r="G299" i="1"/>
  <c r="G298" i="1"/>
  <c r="H298" i="1"/>
  <c r="H292" i="1"/>
  <c r="G292" i="1"/>
  <c r="H291" i="1"/>
  <c r="G291" i="1"/>
  <c r="G290" i="1"/>
  <c r="H290" i="1"/>
  <c r="G289" i="1"/>
  <c r="H289" i="1"/>
  <c r="G288" i="1"/>
  <c r="H288" i="1"/>
  <c r="H287" i="1"/>
  <c r="G287" i="1"/>
  <c r="H286" i="1"/>
  <c r="G286" i="1"/>
  <c r="H284" i="1"/>
  <c r="G284" i="1"/>
  <c r="G283" i="1"/>
  <c r="H283" i="1"/>
  <c r="G282" i="1"/>
  <c r="H282" i="1"/>
  <c r="G281" i="1"/>
  <c r="H281" i="1"/>
  <c r="G280" i="1"/>
  <c r="H280" i="1"/>
  <c r="G278" i="1"/>
  <c r="H278" i="1"/>
  <c r="G277" i="1"/>
  <c r="H277" i="1"/>
  <c r="G276" i="1"/>
  <c r="H276" i="1"/>
  <c r="G275" i="1"/>
  <c r="H275" i="1"/>
  <c r="H273" i="1"/>
  <c r="G273" i="1"/>
  <c r="H272" i="1"/>
  <c r="G272" i="1"/>
  <c r="H271" i="1"/>
  <c r="G271" i="1"/>
  <c r="G268" i="1"/>
  <c r="H268" i="1"/>
  <c r="G267" i="1"/>
  <c r="H267" i="1"/>
  <c r="G266" i="1"/>
  <c r="H266" i="1"/>
  <c r="H264" i="1"/>
  <c r="G264" i="1"/>
  <c r="H263" i="1"/>
  <c r="G263" i="1"/>
  <c r="G262" i="1"/>
  <c r="H262" i="1"/>
  <c r="G261" i="1"/>
  <c r="H261" i="1"/>
  <c r="H260" i="1"/>
  <c r="G260" i="1"/>
  <c r="G257" i="1"/>
  <c r="H257" i="1"/>
  <c r="H256" i="1"/>
  <c r="G256" i="1"/>
  <c r="G255" i="1"/>
  <c r="H255" i="1"/>
  <c r="H254" i="1"/>
  <c r="G254" i="1"/>
  <c r="H252" i="1"/>
  <c r="G252" i="1"/>
  <c r="H251" i="1"/>
  <c r="G251" i="1"/>
  <c r="H249" i="1"/>
  <c r="G249" i="1"/>
  <c r="G248" i="1"/>
  <c r="H248" i="1"/>
  <c r="H247" i="1"/>
  <c r="G247" i="1"/>
  <c r="H245" i="1"/>
  <c r="G245" i="1"/>
  <c r="G244" i="1"/>
  <c r="H244" i="1"/>
  <c r="G243" i="1"/>
  <c r="H243" i="1"/>
  <c r="G241" i="1"/>
  <c r="H241" i="1"/>
  <c r="G240" i="1"/>
  <c r="H240" i="1"/>
  <c r="G239" i="1"/>
  <c r="H239" i="1"/>
  <c r="G237" i="1"/>
  <c r="H237" i="1"/>
  <c r="G236" i="1"/>
  <c r="H236" i="1"/>
  <c r="H235" i="1"/>
  <c r="G235" i="1"/>
  <c r="H234" i="1"/>
  <c r="G234" i="1"/>
  <c r="H232" i="1"/>
  <c r="G232" i="1"/>
  <c r="H231" i="1"/>
  <c r="G231" i="1"/>
  <c r="H229" i="1"/>
  <c r="G229" i="1"/>
  <c r="H228" i="1"/>
  <c r="G228" i="1"/>
  <c r="H225" i="1"/>
  <c r="G225" i="1"/>
  <c r="H224" i="1"/>
  <c r="G224" i="1"/>
  <c r="G223" i="1"/>
  <c r="H223" i="1"/>
  <c r="H222" i="1"/>
  <c r="G222" i="1"/>
  <c r="H220" i="1"/>
  <c r="G220" i="1"/>
  <c r="H219" i="1"/>
  <c r="G219" i="1"/>
  <c r="G216" i="1"/>
  <c r="H216" i="1"/>
  <c r="G215" i="1"/>
  <c r="H215" i="1"/>
  <c r="G214" i="1"/>
  <c r="H214" i="1"/>
  <c r="G213" i="1"/>
  <c r="H213" i="1"/>
  <c r="H211" i="1"/>
  <c r="G211" i="1"/>
  <c r="H210" i="1"/>
  <c r="G210" i="1"/>
  <c r="H209" i="1"/>
  <c r="G209" i="1"/>
  <c r="H208" i="1"/>
  <c r="G208" i="1"/>
  <c r="G207" i="1"/>
  <c r="H207" i="1"/>
  <c r="G206" i="1"/>
  <c r="H206" i="1"/>
  <c r="G205" i="1"/>
  <c r="H205" i="1"/>
  <c r="G203" i="1"/>
  <c r="H203" i="1"/>
  <c r="G202" i="1"/>
  <c r="H202" i="1"/>
  <c r="G201" i="1"/>
  <c r="H201" i="1"/>
  <c r="G200" i="1"/>
  <c r="H200" i="1"/>
  <c r="H197" i="1"/>
  <c r="G197" i="1"/>
  <c r="H196" i="1"/>
  <c r="G196" i="1"/>
  <c r="G195" i="1"/>
  <c r="H195" i="1"/>
  <c r="H194" i="1"/>
  <c r="G194" i="1"/>
  <c r="H193" i="1"/>
  <c r="G193" i="1"/>
  <c r="G192" i="1"/>
  <c r="H192" i="1"/>
  <c r="H191" i="1"/>
  <c r="G191" i="1"/>
  <c r="G189" i="1"/>
  <c r="H189" i="1"/>
  <c r="H188" i="1"/>
  <c r="G188" i="1"/>
  <c r="G187" i="1"/>
  <c r="H187" i="1"/>
  <c r="G186" i="1"/>
  <c r="H186" i="1"/>
  <c r="G184" i="1"/>
  <c r="H184" i="1"/>
  <c r="H183" i="1"/>
  <c r="G183" i="1"/>
  <c r="G182" i="1"/>
  <c r="H182" i="1"/>
  <c r="H181" i="1"/>
  <c r="G181" i="1"/>
  <c r="G180" i="1"/>
  <c r="H180" i="1"/>
  <c r="H179" i="1"/>
  <c r="G179" i="1"/>
  <c r="G178" i="1"/>
  <c r="H178" i="1"/>
  <c r="G177" i="1"/>
  <c r="H177" i="1"/>
  <c r="H176" i="1"/>
  <c r="G176" i="1"/>
  <c r="G175" i="1"/>
  <c r="H175" i="1"/>
  <c r="H173" i="1"/>
  <c r="G173" i="1"/>
  <c r="H172" i="1"/>
  <c r="G172" i="1"/>
  <c r="G171" i="1"/>
  <c r="H171" i="1"/>
  <c r="H170" i="1"/>
  <c r="G170" i="1"/>
  <c r="H169" i="1"/>
  <c r="G169" i="1"/>
  <c r="H168" i="1"/>
  <c r="G168" i="1"/>
  <c r="G167" i="1"/>
  <c r="H167" i="1"/>
  <c r="H165" i="1"/>
  <c r="G165" i="1"/>
  <c r="H164" i="1"/>
  <c r="G164" i="1"/>
  <c r="G163" i="1"/>
  <c r="H163" i="1"/>
  <c r="G162" i="1"/>
  <c r="H162" i="1"/>
  <c r="H159" i="1"/>
  <c r="G159" i="1"/>
  <c r="H158" i="1"/>
  <c r="G158" i="1"/>
  <c r="H157" i="1"/>
  <c r="G157" i="1"/>
  <c r="H155" i="1"/>
  <c r="G155" i="1"/>
  <c r="G154" i="1"/>
  <c r="H154" i="1"/>
  <c r="G153" i="1"/>
  <c r="H153" i="1"/>
  <c r="G152" i="1"/>
  <c r="H152" i="1"/>
  <c r="H151" i="1"/>
  <c r="G151" i="1"/>
  <c r="H147" i="1"/>
  <c r="G147" i="1"/>
  <c r="H146" i="1"/>
  <c r="G146" i="1"/>
  <c r="H145" i="1"/>
  <c r="G145" i="1"/>
  <c r="H144" i="1"/>
  <c r="G144" i="1"/>
  <c r="G143" i="1"/>
  <c r="H143" i="1"/>
  <c r="G142" i="1"/>
  <c r="H142" i="1"/>
  <c r="H141" i="1"/>
  <c r="G141" i="1"/>
  <c r="G140" i="1"/>
  <c r="H140" i="1"/>
  <c r="H139" i="1"/>
  <c r="G139" i="1"/>
  <c r="G138" i="1"/>
  <c r="H138" i="1"/>
  <c r="G135" i="1"/>
  <c r="H135" i="1"/>
  <c r="H134" i="1"/>
  <c r="G134" i="1"/>
  <c r="H133" i="1"/>
  <c r="G133" i="1"/>
  <c r="G132" i="1"/>
  <c r="H132" i="1"/>
  <c r="G129" i="1"/>
  <c r="H129" i="1"/>
  <c r="H128" i="1"/>
  <c r="G128" i="1"/>
  <c r="H127" i="1"/>
  <c r="G127" i="1"/>
  <c r="G126" i="1"/>
  <c r="H126" i="1"/>
  <c r="H124" i="1"/>
  <c r="G124" i="1"/>
  <c r="G123" i="1"/>
  <c r="H123" i="1"/>
  <c r="H120" i="1"/>
  <c r="G120" i="1"/>
  <c r="H119" i="1"/>
  <c r="G119" i="1"/>
  <c r="H118" i="1"/>
  <c r="G118" i="1"/>
  <c r="H117" i="1"/>
  <c r="G117" i="1"/>
  <c r="G115" i="1"/>
  <c r="H115" i="1"/>
  <c r="G114" i="1"/>
  <c r="H114" i="1"/>
  <c r="G113" i="1"/>
  <c r="H113" i="1"/>
  <c r="H112" i="1"/>
  <c r="G112" i="1"/>
  <c r="G111" i="1"/>
  <c r="H111" i="1"/>
  <c r="H110" i="1"/>
  <c r="G110" i="1"/>
  <c r="H109" i="1"/>
  <c r="G109" i="1"/>
  <c r="G107" i="1"/>
  <c r="H107" i="1"/>
  <c r="G106" i="1"/>
  <c r="H106" i="1"/>
  <c r="H105" i="1"/>
  <c r="G105" i="1"/>
  <c r="G101" i="1"/>
  <c r="H101" i="1"/>
  <c r="H100" i="1"/>
  <c r="G100" i="1"/>
  <c r="H99" i="1"/>
  <c r="G99" i="1"/>
  <c r="H98" i="1"/>
  <c r="G98" i="1"/>
  <c r="G97" i="1"/>
  <c r="H97" i="1"/>
  <c r="H96" i="1"/>
  <c r="G96" i="1"/>
  <c r="G95" i="1"/>
  <c r="H95" i="1"/>
  <c r="H93" i="1"/>
  <c r="G93" i="1"/>
  <c r="H92" i="1"/>
  <c r="G92" i="1"/>
  <c r="H91" i="1"/>
  <c r="G91" i="1"/>
  <c r="H90" i="1"/>
  <c r="G90" i="1"/>
  <c r="G89" i="1"/>
  <c r="H89" i="1"/>
  <c r="G86" i="1"/>
  <c r="H86" i="1"/>
  <c r="G85" i="1"/>
  <c r="H85" i="1"/>
  <c r="G84" i="1"/>
  <c r="H84" i="1"/>
  <c r="H83" i="1"/>
  <c r="G83" i="1"/>
  <c r="H82" i="1"/>
  <c r="G82" i="1"/>
  <c r="H81" i="1"/>
  <c r="G81" i="1"/>
  <c r="H80" i="1"/>
  <c r="G80" i="1"/>
  <c r="H77" i="1"/>
  <c r="G77" i="1"/>
  <c r="G76" i="1"/>
  <c r="H76" i="1"/>
  <c r="G75" i="1"/>
  <c r="H75" i="1"/>
  <c r="G74" i="1"/>
  <c r="H74" i="1"/>
  <c r="G72" i="1"/>
  <c r="H72" i="1"/>
  <c r="G71" i="1"/>
  <c r="H71" i="1"/>
  <c r="G69" i="1"/>
  <c r="H69" i="1"/>
  <c r="G68" i="1"/>
  <c r="H68" i="1"/>
  <c r="H66" i="1"/>
  <c r="G66" i="1"/>
  <c r="H65" i="1"/>
  <c r="G65" i="1"/>
  <c r="G63" i="1"/>
  <c r="H63" i="1"/>
  <c r="G62" i="1"/>
  <c r="H62" i="1"/>
  <c r="G61" i="1"/>
  <c r="H61" i="1"/>
  <c r="G59" i="1"/>
  <c r="H59" i="1"/>
  <c r="G58" i="1"/>
  <c r="H58" i="1"/>
  <c r="G56" i="1"/>
  <c r="H56" i="1"/>
  <c r="G55" i="1"/>
  <c r="H55" i="1"/>
  <c r="G53" i="1"/>
  <c r="H53" i="1"/>
  <c r="G52" i="1"/>
  <c r="H52" i="1"/>
  <c r="H51" i="1"/>
  <c r="G51" i="1"/>
  <c r="H50" i="1"/>
  <c r="G50" i="1"/>
  <c r="G48" i="1"/>
  <c r="H48" i="1"/>
  <c r="G47" i="1"/>
  <c r="H47" i="1"/>
  <c r="G44" i="1"/>
  <c r="H44" i="1"/>
  <c r="H43" i="1"/>
  <c r="G43" i="1"/>
  <c r="G42" i="1"/>
  <c r="H42" i="1"/>
  <c r="H41" i="1"/>
  <c r="G41" i="1"/>
  <c r="G38" i="1"/>
  <c r="H38" i="1"/>
  <c r="G37" i="1"/>
  <c r="H37" i="1"/>
  <c r="H36" i="1"/>
  <c r="G36" i="1"/>
  <c r="G34" i="1"/>
  <c r="H34" i="1"/>
  <c r="H33" i="1"/>
  <c r="G33" i="1"/>
  <c r="G31" i="1"/>
  <c r="H31" i="1"/>
  <c r="H30" i="1"/>
  <c r="G30" i="1"/>
  <c r="G29" i="1"/>
  <c r="H29" i="1"/>
  <c r="G28" i="1"/>
  <c r="H28" i="1"/>
  <c r="G27" i="1"/>
  <c r="H27" i="1"/>
  <c r="G26" i="1"/>
  <c r="H26" i="1"/>
  <c r="G24" i="1"/>
  <c r="H24" i="1"/>
  <c r="H23" i="1"/>
  <c r="G23" i="1"/>
  <c r="G22" i="1"/>
  <c r="H22" i="1"/>
  <c r="H21" i="1"/>
  <c r="G21" i="1"/>
  <c r="H20" i="1"/>
  <c r="G20" i="1"/>
  <c r="H18" i="1"/>
  <c r="G18" i="1"/>
  <c r="H17" i="1"/>
  <c r="G17" i="1"/>
  <c r="H16" i="1"/>
  <c r="G16" i="1"/>
  <c r="H15" i="1"/>
  <c r="G15" i="1"/>
  <c r="H14" i="1"/>
  <c r="G14" i="1"/>
  <c r="G12" i="1"/>
  <c r="H12" i="1"/>
  <c r="G11" i="1"/>
  <c r="H11" i="1"/>
  <c r="G10" i="1"/>
  <c r="H10" i="1"/>
  <c r="H9" i="1"/>
  <c r="G9" i="1"/>
  <c r="G8" i="1"/>
  <c r="H8" i="1"/>
  <c r="H7" i="1"/>
  <c r="G7" i="1"/>
  <c r="G6" i="1"/>
  <c r="H6" i="1"/>
  <c r="G5" i="1"/>
  <c r="H5" i="1"/>
  <c r="B280" i="9"/>
  <c r="B237" i="9"/>
  <c r="B235" i="9"/>
  <c r="B278" i="9"/>
  <c r="B231" i="9"/>
  <c r="B291" i="9"/>
  <c r="B287" i="9"/>
  <c r="B276" i="9"/>
  <c r="B270" i="9"/>
  <c r="H1681" i="1" l="1"/>
  <c r="G1681" i="1"/>
  <c r="C1628" i="1"/>
  <c r="D45" i="8"/>
  <c r="G343" i="9" s="1"/>
  <c r="E343" i="9" s="1"/>
  <c r="B343" i="9" s="1"/>
  <c r="G1629" i="1"/>
  <c r="H1629" i="1"/>
  <c r="G1604" i="1"/>
  <c r="H1604" i="1"/>
  <c r="G1602" i="1"/>
  <c r="H1602" i="1"/>
  <c r="H1585" i="1"/>
  <c r="G1585" i="1"/>
  <c r="D44" i="8"/>
  <c r="C1583" i="1"/>
  <c r="I28" i="3"/>
  <c r="D1431" i="1"/>
  <c r="G1201" i="1"/>
  <c r="H1201" i="1"/>
  <c r="F177" i="5"/>
  <c r="D1181" i="1"/>
  <c r="I24" i="3"/>
  <c r="I23" i="3"/>
  <c r="D1074" i="1"/>
  <c r="E7" i="5"/>
  <c r="D1017" i="1"/>
  <c r="E430" i="4"/>
  <c r="D425" i="1"/>
  <c r="E360" i="4"/>
  <c r="D368" i="1"/>
  <c r="E308" i="4"/>
  <c r="D304" i="1"/>
  <c r="E152" i="4"/>
  <c r="D160" i="1"/>
  <c r="G1556" i="1"/>
  <c r="H1556" i="1"/>
  <c r="H34" i="3"/>
  <c r="C1555" i="1"/>
  <c r="D1538" i="1"/>
  <c r="I33" i="3"/>
  <c r="H33" i="3"/>
  <c r="C1538" i="1"/>
  <c r="G346" i="9"/>
  <c r="E346" i="9" s="1"/>
  <c r="G1539" i="1"/>
  <c r="H1539" i="1"/>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F35" i="6"/>
  <c r="C1431" i="1"/>
  <c r="H28" i="3"/>
  <c r="G1432" i="1"/>
  <c r="H1432" i="1"/>
  <c r="G1424" i="1"/>
  <c r="H1424" i="1"/>
  <c r="G1418" i="1"/>
  <c r="H1418" i="1"/>
  <c r="G1409" i="1"/>
  <c r="H1409" i="1"/>
  <c r="G1406" i="1"/>
  <c r="H1406" i="1"/>
  <c r="G1402" i="1"/>
  <c r="H1402" i="1"/>
  <c r="I31" i="3"/>
  <c r="D1537" i="1"/>
  <c r="E347" i="9"/>
  <c r="B348" i="9"/>
  <c r="C1537" i="1"/>
  <c r="H31" i="3"/>
  <c r="F141" i="6"/>
  <c r="G1401" i="1"/>
  <c r="H1401" i="1"/>
  <c r="H9" i="3"/>
  <c r="G1301" i="1"/>
  <c r="H1301" i="1"/>
  <c r="G1300" i="1"/>
  <c r="H1300" i="1"/>
  <c r="G1295" i="1"/>
  <c r="H1295" i="1"/>
  <c r="G1281" i="1"/>
  <c r="H1281" i="1"/>
  <c r="G1278" i="1"/>
  <c r="H1278" i="1"/>
  <c r="G1268" i="1"/>
  <c r="H1268" i="1"/>
  <c r="D1259" i="1"/>
  <c r="E251" i="5"/>
  <c r="F255" i="5"/>
  <c r="C1259" i="1"/>
  <c r="D251" i="5"/>
  <c r="G1264" i="1"/>
  <c r="H1264" i="1"/>
  <c r="G1094" i="1"/>
  <c r="H1094" i="1"/>
  <c r="G1093" i="1"/>
  <c r="H1093" i="1"/>
  <c r="G1087" i="1"/>
  <c r="H1087" i="1"/>
  <c r="G1081" i="1"/>
  <c r="H1081" i="1"/>
  <c r="G1076" i="1"/>
  <c r="H1076" i="1"/>
  <c r="G1075" i="1"/>
  <c r="H1075" i="1"/>
  <c r="G1068" i="1"/>
  <c r="H1068" i="1"/>
  <c r="G1061" i="1"/>
  <c r="H1061" i="1"/>
  <c r="G1057" i="1"/>
  <c r="H1057" i="1"/>
  <c r="G1050" i="1"/>
  <c r="H1050" i="1"/>
  <c r="G1046" i="1"/>
  <c r="H1046" i="1"/>
  <c r="G1040" i="1"/>
  <c r="H1040" i="1"/>
  <c r="G1034" i="1"/>
  <c r="H1034" i="1"/>
  <c r="G1024" i="1"/>
  <c r="H1024" i="1"/>
  <c r="G1018" i="1"/>
  <c r="H1018" i="1"/>
  <c r="G1013" i="1"/>
  <c r="H1013"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H166" i="1"/>
  <c r="G166" i="1"/>
  <c r="H161" i="1"/>
  <c r="G161" i="1"/>
  <c r="G156" i="1"/>
  <c r="H156" i="1"/>
  <c r="G150" i="1"/>
  <c r="H150" i="1"/>
  <c r="G149" i="1"/>
  <c r="H149" i="1"/>
  <c r="D423" i="4"/>
  <c r="C295" i="1"/>
  <c r="G137" i="1"/>
  <c r="H137" i="1"/>
  <c r="G136" i="1"/>
  <c r="H136" i="1"/>
  <c r="H131" i="1"/>
  <c r="G131" i="1"/>
  <c r="H130" i="1"/>
  <c r="G130" i="1"/>
  <c r="G125" i="1"/>
  <c r="H125" i="1"/>
  <c r="G122" i="1"/>
  <c r="H122" i="1"/>
  <c r="G121" i="1"/>
  <c r="H121" i="1"/>
  <c r="H116" i="1"/>
  <c r="G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F43" i="4"/>
  <c r="C39" i="1"/>
  <c r="G35" i="1"/>
  <c r="H35" i="1"/>
  <c r="G32" i="1"/>
  <c r="H32" i="1"/>
  <c r="G25" i="1"/>
  <c r="H25" i="1"/>
  <c r="G19" i="1"/>
  <c r="H19" i="1"/>
  <c r="G13" i="1"/>
  <c r="H13" i="1"/>
  <c r="E6" i="4"/>
  <c r="D3" i="1"/>
  <c r="F7" i="4"/>
  <c r="C3" i="1"/>
  <c r="D6" i="4"/>
  <c r="D301" i="4" s="1"/>
  <c r="G4" i="1"/>
  <c r="H4" i="1"/>
  <c r="I1574" i="1"/>
  <c r="I1573" i="1"/>
  <c r="I1567" i="1"/>
  <c r="I1564" i="1"/>
  <c r="I1562" i="1"/>
  <c r="I1554" i="1"/>
  <c r="I1542" i="1"/>
  <c r="I1541" i="1"/>
  <c r="I1557" i="1"/>
  <c r="I1550" i="1"/>
  <c r="I1548" i="1"/>
  <c r="F228" i="9"/>
  <c r="I1579" i="1"/>
  <c r="I1578" i="1"/>
  <c r="I1576" i="1"/>
  <c r="I1549" i="1"/>
  <c r="I1546" i="1"/>
  <c r="I1545" i="1"/>
  <c r="I1544" i="1"/>
  <c r="E309" i="9"/>
  <c r="B309" i="9" s="1"/>
  <c r="E24" i="9"/>
  <c r="I1566" i="1"/>
  <c r="I1560" i="1"/>
  <c r="I1559" i="1"/>
  <c r="I1558" i="1"/>
  <c r="I1552" i="1"/>
  <c r="I1551" i="1"/>
  <c r="I1581" i="1"/>
  <c r="I1580" i="1"/>
  <c r="I1575" i="1"/>
  <c r="H1628" i="1" l="1"/>
  <c r="G1628" i="1"/>
  <c r="C1622" i="1"/>
  <c r="I40" i="3"/>
  <c r="K1481" i="9"/>
  <c r="I39" i="3"/>
  <c r="H1583" i="1"/>
  <c r="G1583" i="1"/>
  <c r="H19" i="9"/>
  <c r="E19" i="9" s="1"/>
  <c r="B19" i="9" s="1"/>
  <c r="C1621" i="1"/>
  <c r="G344" i="9"/>
  <c r="E344" i="9" s="1"/>
  <c r="H11" i="3"/>
  <c r="G1181" i="1"/>
  <c r="H1181" i="1"/>
  <c r="G1074" i="1"/>
  <c r="H1074" i="1"/>
  <c r="G1017" i="1"/>
  <c r="H1017" i="1"/>
  <c r="F7" i="5"/>
  <c r="D1012" i="1"/>
  <c r="I22" i="3"/>
  <c r="E6" i="5"/>
  <c r="E640" i="4"/>
  <c r="D634" i="1" s="1"/>
  <c r="F430" i="4"/>
  <c r="E639" i="4"/>
  <c r="D424" i="1"/>
  <c r="G368" i="1"/>
  <c r="H368" i="1"/>
  <c r="F360" i="4"/>
  <c r="D355" i="1"/>
  <c r="F308" i="4"/>
  <c r="E417" i="4"/>
  <c r="D412" i="1" s="1"/>
  <c r="D303" i="1"/>
  <c r="E418" i="4"/>
  <c r="G304" i="1"/>
  <c r="H304" i="1"/>
  <c r="G160" i="1"/>
  <c r="H160" i="1"/>
  <c r="F152" i="4"/>
  <c r="D148" i="1"/>
  <c r="E299" i="4"/>
  <c r="E300" i="4" s="1"/>
  <c r="D296" i="1" s="1"/>
  <c r="I18" i="3"/>
  <c r="G1555" i="1"/>
  <c r="H1555" i="1"/>
  <c r="G1538" i="1"/>
  <c r="H1538" i="1"/>
  <c r="E345" i="9"/>
  <c r="I10" i="3" s="1"/>
  <c r="B346" i="9"/>
  <c r="G1431" i="1"/>
  <c r="H1431" i="1"/>
  <c r="G1537" i="1"/>
  <c r="H1537" i="1"/>
  <c r="K3" i="9"/>
  <c r="I9" i="3"/>
  <c r="I25" i="3"/>
  <c r="D1255" i="1"/>
  <c r="E176" i="5"/>
  <c r="G1259" i="1"/>
  <c r="H1259" i="1"/>
  <c r="F251" i="5"/>
  <c r="H25" i="3"/>
  <c r="C1255" i="1"/>
  <c r="D176" i="5"/>
  <c r="G634" i="1"/>
  <c r="H634" i="1"/>
  <c r="G642" i="1"/>
  <c r="H642" i="1"/>
  <c r="G641" i="1"/>
  <c r="H641" i="1"/>
  <c r="F301" i="4"/>
  <c r="C297" i="1"/>
  <c r="G20" i="9"/>
  <c r="D644" i="4"/>
  <c r="C418" i="1"/>
  <c r="G39" i="1"/>
  <c r="H39" i="1"/>
  <c r="E422" i="4"/>
  <c r="D2" i="1"/>
  <c r="I17" i="3"/>
  <c r="G3" i="1"/>
  <c r="H3" i="1"/>
  <c r="H17" i="3"/>
  <c r="D300" i="4"/>
  <c r="D422" i="4"/>
  <c r="D425" i="4" s="1"/>
  <c r="F6" i="4"/>
  <c r="C2" i="1"/>
  <c r="B228" i="9"/>
  <c r="B24" i="9"/>
  <c r="G1622" i="1" l="1"/>
  <c r="H1622" i="1"/>
  <c r="B344" i="9"/>
  <c r="E342" i="9"/>
  <c r="I11" i="3" s="1"/>
  <c r="H1621" i="1"/>
  <c r="G1621" i="1"/>
  <c r="N3" i="9"/>
  <c r="H1012" i="1"/>
  <c r="G1012" i="1"/>
  <c r="F6" i="5"/>
  <c r="D1011" i="1"/>
  <c r="F639" i="4"/>
  <c r="D633" i="1"/>
  <c r="H424" i="1"/>
  <c r="G424" i="1"/>
  <c r="H355" i="1"/>
  <c r="G355" i="1"/>
  <c r="H412" i="1"/>
  <c r="G412" i="1"/>
  <c r="H303" i="1"/>
  <c r="G303" i="1"/>
  <c r="F418" i="4"/>
  <c r="D413" i="1"/>
  <c r="G148" i="1"/>
  <c r="H148" i="1"/>
  <c r="E301" i="4"/>
  <c r="D297" i="1" s="1"/>
  <c r="F299" i="4"/>
  <c r="D295" i="1"/>
  <c r="E423" i="4"/>
  <c r="E424" i="4" s="1"/>
  <c r="D419" i="1" s="1"/>
  <c r="H299" i="9"/>
  <c r="D1180" i="1"/>
  <c r="G1255" i="1"/>
  <c r="H1255" i="1"/>
  <c r="G306" i="9"/>
  <c r="E306" i="9" s="1"/>
  <c r="B306" i="9" s="1"/>
  <c r="G299" i="9"/>
  <c r="F176" i="5"/>
  <c r="C1180" i="1"/>
  <c r="C420" i="1"/>
  <c r="C638" i="1"/>
  <c r="E643" i="4"/>
  <c r="D417" i="1"/>
  <c r="F300" i="4"/>
  <c r="C296" i="1"/>
  <c r="F422" i="4"/>
  <c r="D424" i="4"/>
  <c r="D643" i="4"/>
  <c r="D646" i="4" s="1"/>
  <c r="C417" i="1"/>
  <c r="G2" i="1"/>
  <c r="H2" i="1"/>
  <c r="E299" i="9" l="1"/>
  <c r="B299" i="9" s="1"/>
  <c r="H1011" i="1"/>
  <c r="G1011" i="1"/>
  <c r="H633" i="1"/>
  <c r="G633" i="1"/>
  <c r="H413" i="1"/>
  <c r="G413" i="1"/>
  <c r="G297" i="1"/>
  <c r="H297" i="1"/>
  <c r="H295" i="1"/>
  <c r="G295" i="1"/>
  <c r="E425" i="4"/>
  <c r="F423" i="4"/>
  <c r="D418" i="1"/>
  <c r="E644" i="4"/>
  <c r="E645" i="4" s="1"/>
  <c r="H20" i="9"/>
  <c r="E20" i="9" s="1"/>
  <c r="B20" i="9" s="1"/>
  <c r="H8" i="3"/>
  <c r="G1180" i="1"/>
  <c r="H1180" i="1"/>
  <c r="D650" i="4"/>
  <c r="C640" i="1"/>
  <c r="D637" i="1"/>
  <c r="G296" i="1"/>
  <c r="H296" i="1"/>
  <c r="F424" i="4"/>
  <c r="C419" i="1"/>
  <c r="F643" i="4"/>
  <c r="D645" i="4"/>
  <c r="C637" i="1"/>
  <c r="G417" i="1"/>
  <c r="H417" i="1"/>
  <c r="F425" i="4" l="1"/>
  <c r="D420" i="1"/>
  <c r="G418" i="1"/>
  <c r="H418" i="1"/>
  <c r="F644" i="4"/>
  <c r="D638" i="1"/>
  <c r="E646" i="4"/>
  <c r="E649" i="4" s="1"/>
  <c r="M3" i="9"/>
  <c r="F650" i="4"/>
  <c r="H20" i="3"/>
  <c r="C644" i="1"/>
  <c r="D639" i="1"/>
  <c r="G419" i="1"/>
  <c r="H419" i="1"/>
  <c r="F645" i="4"/>
  <c r="D649" i="4"/>
  <c r="C639" i="1"/>
  <c r="G637" i="1"/>
  <c r="H637" i="1"/>
  <c r="H420" i="1" l="1"/>
  <c r="G420" i="1"/>
  <c r="H638" i="1"/>
  <c r="G638" i="1"/>
  <c r="E650" i="4"/>
  <c r="F646" i="4"/>
  <c r="D640" i="1"/>
  <c r="G334" i="9"/>
  <c r="H334" i="9"/>
  <c r="I19" i="3"/>
  <c r="D643" i="1"/>
  <c r="G297" i="9"/>
  <c r="E297" i="9" s="1"/>
  <c r="B297" i="9" s="1"/>
  <c r="F649" i="4"/>
  <c r="H19" i="3"/>
  <c r="C643" i="1"/>
  <c r="G639" i="1"/>
  <c r="H639" i="1"/>
  <c r="E334" i="9" l="1"/>
  <c r="I20" i="3"/>
  <c r="D644" i="1"/>
  <c r="H640" i="1"/>
  <c r="G640" i="1"/>
  <c r="H7" i="3"/>
  <c r="G643" i="1"/>
  <c r="H643" i="1"/>
  <c r="E298" i="9" l="1"/>
  <c r="I8" i="3" s="1"/>
  <c r="B334" i="9"/>
  <c r="G644" i="1"/>
  <c r="H644" i="1"/>
  <c r="J3" i="9"/>
  <c r="H15" i="9" l="1"/>
  <c r="J17" i="9"/>
  <c r="G15" i="9"/>
  <c r="L15" i="9"/>
  <c r="H17" i="9"/>
  <c r="K9" i="9"/>
  <c r="H21" i="9"/>
  <c r="M15" i="9"/>
  <c r="G21" i="9"/>
  <c r="L16" i="9"/>
  <c r="J5" i="9"/>
  <c r="J7" i="9"/>
  <c r="I5" i="9"/>
  <c r="I13" i="9"/>
  <c r="I7" i="9"/>
  <c r="H16" i="9"/>
  <c r="G17" i="9"/>
  <c r="M16" i="9"/>
  <c r="I17" i="9"/>
  <c r="I8" i="9"/>
  <c r="J11" i="9"/>
  <c r="J6" i="9"/>
  <c r="K8" i="9"/>
  <c r="J9" i="9"/>
  <c r="I11" i="9"/>
  <c r="J13" i="9"/>
  <c r="K10" i="9"/>
  <c r="H22" i="9"/>
  <c r="G22" i="9"/>
  <c r="G16" i="9"/>
  <c r="J12" i="9"/>
  <c r="K13" i="9"/>
  <c r="J8" i="9"/>
  <c r="K7" i="9"/>
  <c r="K6" i="9"/>
  <c r="I6" i="9"/>
  <c r="J10" i="9"/>
  <c r="K5" i="9"/>
  <c r="I9" i="9"/>
  <c r="K11" i="9"/>
  <c r="I12" i="9"/>
  <c r="K12" i="9"/>
  <c r="G18" i="9"/>
  <c r="G295" i="9"/>
  <c r="H18" i="9"/>
  <c r="L293" i="9"/>
  <c r="F293" i="9" s="1"/>
  <c r="H295" i="9"/>
  <c r="E21" i="9" l="1"/>
  <c r="B21" i="9" s="1"/>
  <c r="E6" i="9"/>
  <c r="B6" i="9" s="1"/>
  <c r="E10" i="9"/>
  <c r="B10" i="9" s="1"/>
  <c r="E22" i="9"/>
  <c r="B22" i="9" s="1"/>
  <c r="E9" i="9"/>
  <c r="B9" i="9" s="1"/>
  <c r="E12" i="9"/>
  <c r="B12" i="9" s="1"/>
  <c r="E16" i="9"/>
  <c r="F23" i="9"/>
  <c r="B293" i="9"/>
  <c r="F16" i="9"/>
  <c r="E5" i="9"/>
  <c r="E13" i="9"/>
  <c r="B13" i="9" s="1"/>
  <c r="E11" i="9"/>
  <c r="B11" i="9" s="1"/>
  <c r="E17" i="9"/>
  <c r="B17" i="9" s="1"/>
  <c r="E8" i="9"/>
  <c r="B8" i="9" s="1"/>
  <c r="E18" i="9"/>
  <c r="B18" i="9" s="1"/>
  <c r="E295" i="9"/>
  <c r="E15" i="9"/>
  <c r="F15" i="9"/>
  <c r="E7" i="9"/>
  <c r="B7" i="9" s="1"/>
  <c r="B16" i="9" l="1"/>
  <c r="E4" i="9"/>
  <c r="B5" i="9"/>
  <c r="B295" i="9"/>
  <c r="E23" i="9"/>
  <c r="I7" i="3" s="1"/>
  <c r="E14" i="9"/>
  <c r="I13" i="3" s="1"/>
  <c r="B15" i="9"/>
  <c r="F14" i="9"/>
  <c r="F3" i="9" s="1"/>
  <c r="E3" i="9" l="1"/>
</calcChain>
</file>

<file path=xl/sharedStrings.xml><?xml version="1.0" encoding="utf-8"?>
<sst xmlns="http://schemas.openxmlformats.org/spreadsheetml/2006/main" count="4733" uniqueCount="3657">
  <si>
    <t>Obveznik:</t>
  </si>
  <si>
    <t>35159 - OPĆINA SIRAČ</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</si>
  <si>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</si>
  <si>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</si>
  <si>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</si>
  <si>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</si>
  <si>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</si>
  <si>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</si>
  <si>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</si>
  <si>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</si>
  <si>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</si>
  <si>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</si>
  <si>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</si>
  <si>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</si>
  <si>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</si>
  <si>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</si>
  <si>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</si>
  <si>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</si>
  <si>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</si>
  <si>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</si>
  <si>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</si>
  <si>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</si>
  <si>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</si>
  <si>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</si>
  <si>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</si>
  <si>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</si>
  <si>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</si>
  <si>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</si>
  <si>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</si>
  <si>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</si>
  <si>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</si>
  <si>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</si>
  <si>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</si>
  <si>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</si>
  <si>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</si>
  <si>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</si>
  <si>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</si>
  <si>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</si>
  <si>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</si>
  <si>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</si>
  <si>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</si>
  <si>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</si>
  <si>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</si>
  <si>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</si>
  <si>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</si>
  <si>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</si>
  <si>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</si>
  <si>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</si>
  <si>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</si>
  <si>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</si>
  <si>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</si>
  <si>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</si>
  <si>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</si>
  <si>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</si>
  <si>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</si>
  <si>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</si>
  <si>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</si>
  <si>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</si>
  <si>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</si>
  <si>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</si>
  <si>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</si>
  <si>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</si>
  <si>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</si>
  <si>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</si>
  <si>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</si>
  <si>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</si>
  <si>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</si>
  <si>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</si>
  <si>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</si>
  <si>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</si>
  <si>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</si>
  <si>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</si>
  <si>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</si>
  <si>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</si>
  <si>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</si>
  <si>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</si>
  <si>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</si>
  <si>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</si>
  <si>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</si>
  <si>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</si>
  <si>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</si>
  <si>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</si>
  <si>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</si>
  <si>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</si>
  <si>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</si>
  <si>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</si>
  <si>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</si>
  <si>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</si>
  <si>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</si>
  <si>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</si>
  <si>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</si>
  <si>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</si>
  <si>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</si>
  <si>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</si>
  <si>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</si>
  <si>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</si>
  <si>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</si>
  <si>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</si>
  <si>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</si>
  <si>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</si>
  <si>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</si>
  <si>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</si>
  <si>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</si>
  <si>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</si>
  <si>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</si>
  <si>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</si>
  <si>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</si>
  <si>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</si>
  <si>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</si>
  <si>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</si>
  <si>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</si>
  <si>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</si>
  <si>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</si>
  <si>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</si>
  <si>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</si>
  <si>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</si>
  <si>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</si>
  <si>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</si>
  <si>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</si>
  <si>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</si>
  <si>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</si>
  <si>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</si>
  <si>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</si>
  <si>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</si>
  <si>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</si>
  <si>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</si>
  <si>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</si>
  <si>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</si>
  <si>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</si>
  <si>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</si>
  <si>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</si>
  <si>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</si>
  <si>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</si>
  <si>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</si>
  <si>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</si>
  <si>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</si>
  <si>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</si>
  <si>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</si>
  <si>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</si>
  <si>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</si>
  <si>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</si>
  <si>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</si>
  <si>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</si>
  <si>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</si>
  <si>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</si>
  <si>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</si>
  <si>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</si>
  <si>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</si>
  <si>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</si>
  <si>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</si>
  <si>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</si>
  <si>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</si>
  <si>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</si>
  <si>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</si>
  <si>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</si>
  <si>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</si>
  <si>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</si>
  <si>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</si>
  <si>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</si>
  <si>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</si>
  <si>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</si>
  <si>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</si>
  <si>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</si>
  <si>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</si>
  <si>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</si>
  <si>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</si>
  <si>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</si>
  <si>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</si>
  <si>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</si>
  <si>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</si>
  <si>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</si>
  <si>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</si>
  <si>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</si>
  <si>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</si>
  <si>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</si>
  <si>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</si>
  <si>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</si>
  <si>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</si>
  <si>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</si>
  <si>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</si>
  <si>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</si>
  <si>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</si>
  <si>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</si>
  <si>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</si>
  <si>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</si>
  <si>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</si>
  <si>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</si>
  <si>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</si>
  <si>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</si>
  <si>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</si>
  <si>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</si>
  <si>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</si>
  <si>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</si>
  <si>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</si>
  <si>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</si>
  <si>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</si>
  <si>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</si>
  <si>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</si>
  <si>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</si>
  <si>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</si>
  <si>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</si>
  <si>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</si>
  <si>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</si>
  <si>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</si>
  <si>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</si>
  <si>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</si>
  <si>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</si>
  <si>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</si>
  <si>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</si>
  <si>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</si>
  <si>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</si>
  <si>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</si>
  <si>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</si>
  <si>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</si>
  <si>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</si>
  <si>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</si>
  <si>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</si>
  <si>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</si>
  <si>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</si>
  <si>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</si>
  <si>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</si>
  <si>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</si>
  <si>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</si>
  <si>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</si>
  <si>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</si>
  <si>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</si>
  <si>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</si>
  <si>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</si>
  <si>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</si>
  <si>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</si>
  <si>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</si>
  <si>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</si>
  <si>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</si>
  <si>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</si>
  <si>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</si>
  <si>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</si>
  <si>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</si>
  <si>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</si>
  <si>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</si>
  <si>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</si>
  <si>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</si>
  <si>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</si>
  <si>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</si>
  <si>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</si>
  <si>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</si>
  <si>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</si>
  <si>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</si>
  <si>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</si>
  <si>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</si>
  <si>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</si>
  <si>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</si>
  <si>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</si>
  <si>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</si>
  <si>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</si>
  <si>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</si>
  <si>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</si>
  <si>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</si>
  <si>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</si>
  <si>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</si>
  <si>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</si>
  <si>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</si>
  <si>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</si>
  <si>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</si>
  <si>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</si>
  <si>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</si>
  <si>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</si>
  <si>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</si>
  <si>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</si>
  <si>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</si>
  <si>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</si>
  <si>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</si>
  <si>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</si>
  <si>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</si>
  <si>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</si>
  <si>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</si>
  <si>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</si>
  <si>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</si>
  <si>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</si>
  <si>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</si>
  <si>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</si>
  <si>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</si>
  <si>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</si>
  <si>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</si>
  <si>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</si>
  <si>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</si>
  <si>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</si>
  <si>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</si>
  <si>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</si>
  <si>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</si>
  <si>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</si>
  <si>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</si>
  <si>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</si>
  <si>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</si>
  <si>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</si>
  <si>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</si>
  <si>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</si>
  <si>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</si>
  <si>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</si>
  <si>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</si>
  <si>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</si>
  <si>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</si>
  <si>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</si>
  <si>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</si>
  <si>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</si>
  <si>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</si>
  <si>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</si>
  <si>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</si>
  <si>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</si>
  <si>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</si>
  <si>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</si>
  <si>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</si>
  <si>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</si>
  <si>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</si>
  <si>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</si>
  <si>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</si>
  <si>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</si>
  <si>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</si>
  <si>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</si>
  <si>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</si>
  <si>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</si>
  <si>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</si>
  <si>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</si>
  <si>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</si>
  <si>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</si>
  <si>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</si>
  <si>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</si>
  <si>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</si>
  <si>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</si>
  <si>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</si>
  <si>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</si>
  <si>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</si>
  <si>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</si>
  <si>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</si>
  <si>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</si>
  <si>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</si>
  <si>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</si>
  <si>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</si>
  <si>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</si>
  <si>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</si>
  <si>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</si>
  <si>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</si>
  <si>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</si>
  <si>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</si>
  <si>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</si>
  <si>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</si>
  <si>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</si>
  <si>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</si>
  <si>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</si>
  <si>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</si>
  <si>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</si>
  <si>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</si>
  <si>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</si>
  <si>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</si>
  <si>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</si>
  <si>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</si>
  <si>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</si>
  <si>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</si>
  <si>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</si>
  <si>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</si>
  <si>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</si>
  <si>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</si>
  <si>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</si>
  <si>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</si>
  <si>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</si>
  <si>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</si>
  <si>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</si>
  <si>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</si>
  <si>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</si>
  <si>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</si>
  <si>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</si>
  <si>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</si>
  <si>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</si>
  <si>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</si>
  <si>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</si>
  <si>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</si>
  <si>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</si>
  <si>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</si>
  <si>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</si>
  <si>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</si>
  <si>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</si>
  <si>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</si>
  <si>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</si>
  <si>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</si>
  <si>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</si>
  <si>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</si>
  <si>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</si>
  <si>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</si>
  <si>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</si>
  <si>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</si>
  <si>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</si>
  <si>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</si>
  <si>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</si>
  <si>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</si>
  <si>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</si>
  <si>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</si>
  <si>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</si>
  <si>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</si>
  <si>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</si>
  <si>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</si>
  <si>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</si>
  <si>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</si>
  <si>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</si>
  <si>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</si>
  <si>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</si>
  <si>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</si>
  <si>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</si>
  <si>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</si>
  <si>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</si>
  <si>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</si>
  <si>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</si>
  <si>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</si>
  <si>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</si>
  <si>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</si>
  <si>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</si>
  <si>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</si>
  <si>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</si>
  <si>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</si>
  <si>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</si>
  <si>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</si>
  <si>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</si>
  <si>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</si>
  <si>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</si>
  <si>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</si>
  <si>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</si>
  <si>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</si>
  <si>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</si>
  <si>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</si>
  <si>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</si>
  <si>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</si>
  <si>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</si>
  <si>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</si>
  <si>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</si>
  <si>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</si>
  <si>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</si>
  <si>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</si>
  <si>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</si>
  <si>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</si>
  <si>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</si>
  <si>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</si>
  <si>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</si>
  <si>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</si>
  <si>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</si>
  <si>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</si>
  <si>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</si>
  <si>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</si>
  <si>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</si>
  <si>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</si>
  <si>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</si>
  <si>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</si>
  <si>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</si>
  <si>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</si>
  <si>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</si>
  <si>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</si>
  <si>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</si>
  <si>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</si>
  <si>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</si>
  <si>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</si>
  <si>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</si>
  <si>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</si>
  <si>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</si>
  <si>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</si>
  <si>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</si>
  <si>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</si>
  <si>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</si>
  <si>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</si>
  <si>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</si>
  <si>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</si>
  <si>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</si>
  <si>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</si>
  <si>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</si>
  <si>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</si>
  <si>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</si>
  <si>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</si>
  <si>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</si>
  <si>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</si>
  <si>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</si>
  <si>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</si>
  <si>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</si>
  <si>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</si>
  <si>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</si>
  <si>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</si>
  <si>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</si>
  <si>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</si>
  <si>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</si>
  <si>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</si>
  <si>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</si>
  <si>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</si>
  <si>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</si>
  <si>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</si>
  <si>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</si>
  <si>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</si>
  <si>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</si>
  <si>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</si>
  <si>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</si>
  <si>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</si>
  <si>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</si>
  <si>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</si>
  <si>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</si>
  <si>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</si>
  <si>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</si>
  <si>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</si>
  <si>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</si>
  <si>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</si>
  <si>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</si>
  <si>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</si>
  <si>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</si>
  <si>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</si>
  <si>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</si>
  <si>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</si>
  <si>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</si>
  <si>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</si>
  <si>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</si>
  <si>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</si>
  <si>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</si>
  <si>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</si>
  <si>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</si>
  <si>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</si>
  <si>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</si>
  <si>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</si>
  <si>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</si>
  <si>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</si>
  <si>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</si>
  <si>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</si>
  <si>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</si>
  <si>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</si>
  <si>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</si>
  <si>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</si>
  <si>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</si>
  <si>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</si>
  <si>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</si>
  <si>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</si>
  <si>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</si>
  <si>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</si>
  <si>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</si>
  <si>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</si>
  <si>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</si>
  <si>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</si>
  <si>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</si>
  <si>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</si>
  <si>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</si>
  <si>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</si>
  <si>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</si>
  <si>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</si>
  <si>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</si>
  <si>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</si>
  <si>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</si>
  <si>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</si>
  <si>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</si>
  <si>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</si>
  <si>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</si>
  <si>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</si>
  <si>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</si>
  <si>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</si>
  <si>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</si>
  <si>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</si>
  <si>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</si>
  <si>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</si>
  <si>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</si>
  <si>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</si>
  <si>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</si>
  <si>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</si>
  <si>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</si>
  <si>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</si>
  <si>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</si>
  <si>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</si>
  <si>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</si>
  <si>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</si>
  <si>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</si>
  <si>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</si>
  <si>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</si>
  <si>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</si>
  <si>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</si>
  <si>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</si>
  <si>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</si>
  <si>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</si>
  <si>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</si>
  <si>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</si>
  <si>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</si>
  <si>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</si>
  <si>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</si>
  <si>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</si>
  <si>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</si>
  <si>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</si>
  <si>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</si>
  <si>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</si>
  <si>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</si>
  <si>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</si>
  <si>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</si>
  <si>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</si>
  <si>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</si>
  <si>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</si>
  <si>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</si>
  <si>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</si>
  <si>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</si>
  <si>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</si>
  <si>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</si>
  <si>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</si>
  <si>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</si>
  <si>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</si>
  <si>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</si>
  <si>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</si>
  <si>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</si>
  <si>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</si>
  <si>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</si>
  <si>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</si>
  <si>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</si>
  <si>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</si>
  <si>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</si>
  <si>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</si>
  <si>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</si>
  <si>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</si>
  <si>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</si>
  <si>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</si>
  <si>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</si>
  <si>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</si>
  <si>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</si>
  <si>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</si>
  <si>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</si>
  <si>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</si>
  <si>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</si>
  <si>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</si>
  <si>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</si>
  <si>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</si>
  <si>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</si>
  <si>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</si>
  <si>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</si>
  <si>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</si>
  <si>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</si>
  <si>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</si>
  <si>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</si>
  <si>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</si>
  <si>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</si>
  <si>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</si>
  <si>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</si>
  <si>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</si>
  <si>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</si>
  <si>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</si>
  <si>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</si>
  <si>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</si>
  <si>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</si>
  <si>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</si>
  <si>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</si>
  <si>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</si>
  <si>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</si>
  <si>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</si>
  <si>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</si>
  <si>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</si>
  <si>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</si>
  <si>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</si>
  <si>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</si>
  <si>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</si>
  <si>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</si>
  <si>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</si>
  <si>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</si>
  <si>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</si>
  <si>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</si>
  <si>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</si>
  <si>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</si>
  <si>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</si>
  <si>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</si>
  <si>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</si>
  <si>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</si>
  <si>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</si>
  <si>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</si>
  <si>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</si>
  <si>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</si>
  <si>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</si>
  <si>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</si>
  <si>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</si>
  <si>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</si>
  <si>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</si>
  <si>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</si>
  <si>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</si>
  <si>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</si>
  <si>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</si>
  <si>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</si>
  <si>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</si>
  <si>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</si>
  <si>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</si>
  <si>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</si>
  <si>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</si>
  <si>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</si>
  <si>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</si>
  <si>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</si>
  <si>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</si>
  <si>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</si>
  <si>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</si>
  <si>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</si>
  <si>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</si>
  <si>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</si>
  <si>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</si>
  <si>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</si>
  <si>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</si>
  <si>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</si>
  <si>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</si>
  <si>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</si>
  <si>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</si>
  <si>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</si>
  <si>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</si>
  <si>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</si>
  <si>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</si>
  <si>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</si>
  <si>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</si>
  <si>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</si>
  <si>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</si>
  <si>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</si>
  <si>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</si>
  <si>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</si>
  <si>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</si>
  <si>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</si>
  <si>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</si>
  <si>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</si>
  <si>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</si>
  <si>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</si>
  <si>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</si>
  <si>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</si>
  <si>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</si>
  <si>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</si>
  <si>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</si>
  <si>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</si>
  <si>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</si>
  <si>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</si>
  <si>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</si>
  <si>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</si>
  <si>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</si>
  <si>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</si>
  <si>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</si>
  <si>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</si>
  <si>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</si>
  <si>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</si>
  <si>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</si>
  <si>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</si>
  <si>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</si>
  <si>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</si>
  <si>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</si>
  <si>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</si>
  <si>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</si>
  <si>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</si>
  <si>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</si>
  <si>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</si>
  <si>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</si>
  <si>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</si>
  <si>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</si>
  <si>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</si>
  <si>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</si>
  <si>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</si>
  <si>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</si>
  <si>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</si>
  <si>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</si>
  <si>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</si>
  <si>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</si>
  <si>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</si>
  <si>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</si>
  <si>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</si>
  <si>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</si>
  <si>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</si>
  <si>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</si>
  <si>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</si>
  <si>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</si>
  <si>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</si>
  <si>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</si>
  <si>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</si>
  <si>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</si>
  <si>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</si>
  <si>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</si>
  <si>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</si>
  <si>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</si>
  <si>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</si>
  <si>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</si>
  <si>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</si>
  <si>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</si>
  <si>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</si>
  <si>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</si>
  <si>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</si>
  <si>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</si>
  <si>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</si>
  <si>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</si>
  <si>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</si>
  <si>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</si>
  <si>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</si>
  <si>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</si>
  <si>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</si>
  <si>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</si>
  <si>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</si>
  <si>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</si>
  <si>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</si>
  <si>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</si>
  <si>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</si>
  <si>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</si>
  <si>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</si>
  <si>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</si>
  <si>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</si>
  <si>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</si>
  <si>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</si>
  <si>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</si>
  <si>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</si>
  <si>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</si>
  <si>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</si>
  <si>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</si>
  <si>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</si>
  <si>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</si>
  <si>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</si>
  <si>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</si>
  <si>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</si>
  <si>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</si>
  <si>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</si>
  <si>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</si>
  <si>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</si>
  <si>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</si>
  <si>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</si>
  <si>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</si>
  <si>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</si>
  <si>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</si>
  <si>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</si>
  <si>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</si>
  <si>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</si>
  <si>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</si>
  <si>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</si>
  <si>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</si>
  <si>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</si>
  <si>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</si>
  <si>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</si>
  <si>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</si>
  <si>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</si>
  <si>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</si>
  <si>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</si>
  <si>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</si>
  <si>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</si>
  <si>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</si>
  <si>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</si>
  <si>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</si>
  <si>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</si>
  <si>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</si>
  <si>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</si>
  <si>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</si>
  <si>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</si>
  <si>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</si>
  <si>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</si>
  <si>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</si>
  <si>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</si>
  <si>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</si>
  <si>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</si>
  <si>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</si>
  <si>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</si>
  <si>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</si>
  <si>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</si>
  <si>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</si>
  <si>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</si>
  <si>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</si>
  <si>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</si>
  <si>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</si>
  <si>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</si>
  <si>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</si>
  <si>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</si>
  <si>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</si>
  <si>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</si>
  <si>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</si>
  <si>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</si>
  <si>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</si>
  <si>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</si>
  <si>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</si>
  <si>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</si>
  <si>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</si>
  <si>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</si>
  <si>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</si>
  <si>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</si>
  <si>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</si>
  <si>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</si>
  <si>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</si>
  <si>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</si>
  <si>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</si>
  <si>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</si>
  <si>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</si>
  <si>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</si>
  <si>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</si>
  <si>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</si>
  <si>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</si>
  <si>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</si>
  <si>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</si>
  <si>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</si>
  <si>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</si>
  <si>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</si>
  <si>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</si>
  <si>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</si>
  <si>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</si>
  <si>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</si>
  <si>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</si>
  <si>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</si>
  <si>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</si>
  <si>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</si>
  <si>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</si>
  <si>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</si>
  <si>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</si>
  <si>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</si>
  <si>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</si>
  <si>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</si>
  <si>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</si>
  <si>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</si>
  <si>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</si>
  <si>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</si>
  <si>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</si>
  <si>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</si>
  <si>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</si>
  <si>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</si>
  <si>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</si>
  <si>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</si>
  <si>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</si>
  <si>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</si>
  <si>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</si>
  <si>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</si>
  <si>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</si>
  <si>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</si>
  <si>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</si>
  <si>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</si>
  <si>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</si>
  <si>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</si>
  <si>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</si>
  <si>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</si>
  <si>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</si>
  <si>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</si>
  <si>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</si>
  <si>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</si>
  <si>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</si>
  <si>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</si>
  <si>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</si>
  <si>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</si>
  <si>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</si>
  <si>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</si>
  <si>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</si>
  <si>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</si>
  <si>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</si>
  <si>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</si>
  <si>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</si>
  <si>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</si>
  <si>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</si>
  <si>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</si>
  <si>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</si>
  <si>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</si>
  <si>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</si>
  <si>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</si>
  <si>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</si>
  <si>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</si>
  <si>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</si>
  <si>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</si>
  <si>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</si>
  <si>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</si>
  <si>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</si>
  <si>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</si>
  <si>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</si>
  <si>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</si>
  <si>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</si>
  <si>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</si>
  <si>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</si>
  <si>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</si>
  <si>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</si>
  <si>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</si>
  <si>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</si>
  <si>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</si>
  <si>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</si>
  <si>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</si>
  <si>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</si>
  <si>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</si>
  <si>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</si>
  <si>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</si>
  <si>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</si>
  <si>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</si>
  <si>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</si>
  <si>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</si>
  <si>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</si>
  <si>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</si>
  <si>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</si>
  <si>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</si>
  <si>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</si>
  <si>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</si>
  <si>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</si>
  <si>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</si>
  <si>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</si>
  <si>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</si>
  <si>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</si>
  <si>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</si>
  <si>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</si>
  <si>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</si>
  <si>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</si>
  <si>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</si>
  <si>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</si>
  <si>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</si>
  <si>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</si>
  <si>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</si>
  <si>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</si>
  <si>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</si>
  <si>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</si>
  <si>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</si>
  <si>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</si>
  <si>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</si>
  <si>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</si>
  <si>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</si>
  <si>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</si>
  <si>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</si>
  <si>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</si>
  <si>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</si>
  <si>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</si>
  <si>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</si>
  <si>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</si>
  <si>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</si>
  <si>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</si>
  <si>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</si>
  <si>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</si>
  <si>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</si>
  <si>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</si>
  <si>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</si>
  <si>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</si>
  <si>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</si>
  <si>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</si>
  <si>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</si>
  <si>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</si>
  <si>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</si>
  <si>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</si>
  <si>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</si>
  <si>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</si>
  <si>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</si>
  <si>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</si>
  <si>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</si>
  <si>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</si>
  <si>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</si>
  <si>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</si>
  <si>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</si>
  <si>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</si>
  <si>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</si>
  <si>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</si>
  <si>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</si>
  <si>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</si>
  <si>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</si>
  <si>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</si>
  <si>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</si>
  <si>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</si>
  <si>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</si>
  <si>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</si>
  <si>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</si>
  <si>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</si>
  <si>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</si>
  <si>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</si>
  <si>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</si>
  <si>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</si>
  <si>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</si>
  <si>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</si>
  <si>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</si>
  <si>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</si>
  <si>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</si>
  <si>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</si>
  <si>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</si>
  <si>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</si>
  <si>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</si>
  <si>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</si>
  <si>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</si>
  <si>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</si>
  <si>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</si>
  <si>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</si>
  <si>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</si>
  <si>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</si>
  <si>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</si>
  <si>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</si>
  <si>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</si>
  <si>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</si>
  <si>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</si>
  <si>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</si>
  <si>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</si>
  <si>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</si>
  <si>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</si>
  <si>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</si>
  <si>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</si>
  <si>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</si>
  <si>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</si>
  <si>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</si>
  <si>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</si>
  <si>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</si>
  <si>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</si>
  <si>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</si>
  <si>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</si>
  <si>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</si>
  <si>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</si>
  <si>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</si>
  <si>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</si>
  <si>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</si>
  <si>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</si>
  <si>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</si>
  <si>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</si>
  <si>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</si>
  <si>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</si>
  <si>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</si>
  <si>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</si>
  <si>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</si>
  <si>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</si>
  <si>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</si>
  <si>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</si>
  <si>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</si>
  <si>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</si>
  <si>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</si>
  <si>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</si>
  <si>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</si>
  <si>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</si>
  <si>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</si>
  <si>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</si>
  <si>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</si>
  <si>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</si>
  <si>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</si>
  <si>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</si>
  <si>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</si>
  <si>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</si>
  <si>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</si>
  <si>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</si>
  <si>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</si>
  <si>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</si>
  <si>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</si>
  <si>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</si>
  <si>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</si>
  <si>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</si>
  <si>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</si>
  <si>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</si>
  <si>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</si>
  <si>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</si>
  <si>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</si>
  <si>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</si>
  <si>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</si>
  <si>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</si>
  <si>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</si>
  <si>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</si>
  <si>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</si>
  <si>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</si>
  <si>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</si>
  <si>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</si>
  <si>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</si>
  <si>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</si>
  <si>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</si>
  <si>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</si>
  <si>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</si>
  <si>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</si>
  <si>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</si>
  <si>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</si>
  <si>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</si>
  <si>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</si>
  <si>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</si>
  <si>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</si>
  <si>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</si>
  <si>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</si>
  <si>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</si>
  <si>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</si>
  <si>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</si>
  <si>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</si>
  <si>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</si>
  <si>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</si>
  <si>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</si>
  <si>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</si>
  <si>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</si>
  <si>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</si>
  <si>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</si>
  <si>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</si>
  <si>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</si>
  <si>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</si>
  <si>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</si>
  <si>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</si>
  <si>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</si>
  <si>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</si>
  <si>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</si>
  <si>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</si>
  <si>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</si>
  <si>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</si>
  <si>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</si>
  <si>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</si>
  <si>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</si>
  <si>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</si>
  <si>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</si>
  <si>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</si>
  <si>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</si>
  <si>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</si>
  <si>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</si>
  <si>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</si>
  <si>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</si>
  <si>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</si>
  <si>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</si>
  <si>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</si>
  <si>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</si>
  <si>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</si>
  <si>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</si>
  <si>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</si>
  <si>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</si>
  <si>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</si>
  <si>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</si>
  <si>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</si>
  <si>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</si>
  <si>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</si>
  <si>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</si>
  <si>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</si>
  <si>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</si>
  <si>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</si>
  <si>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</si>
  <si>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</si>
  <si>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</si>
  <si>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</si>
  <si>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</si>
  <si>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</si>
  <si>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</si>
  <si>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</si>
  <si>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</si>
  <si>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</si>
  <si>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</si>
  <si>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</si>
  <si>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</si>
  <si>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</si>
  <si>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</si>
  <si>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</si>
  <si>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</si>
  <si>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</si>
  <si>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</si>
  <si>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</si>
  <si>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</si>
  <si>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</si>
  <si>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</si>
  <si>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</si>
  <si>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</si>
  <si>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</si>
  <si>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</si>
  <si>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</si>
  <si>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</si>
  <si>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</si>
  <si>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</si>
  <si>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</si>
  <si>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</si>
  <si>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</si>
  <si>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</si>
  <si>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</si>
  <si>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</si>
  <si>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</si>
  <si>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</si>
  <si>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</si>
  <si>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</si>
  <si>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</si>
  <si>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</si>
  <si>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</si>
  <si>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</si>
  <si>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</si>
  <si>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</si>
  <si>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</si>
  <si>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</si>
  <si>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</si>
  <si>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</si>
  <si>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</si>
  <si>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</si>
  <si>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</si>
  <si>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</si>
  <si>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</si>
  <si>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</si>
  <si>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</si>
  <si>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</si>
  <si>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</si>
  <si>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</si>
  <si>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</si>
  <si>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</si>
  <si>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</si>
  <si>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</si>
  <si>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</si>
  <si>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</si>
  <si>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</si>
  <si>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</si>
  <si>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</si>
  <si>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</si>
  <si>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</si>
  <si>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</si>
  <si>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</si>
  <si>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</si>
  <si>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</si>
  <si>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</si>
  <si>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</si>
  <si>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</si>
  <si>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</si>
  <si>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</si>
  <si>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</si>
  <si>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</si>
  <si>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</si>
  <si>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</si>
  <si>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</si>
  <si>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</si>
  <si>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</si>
  <si>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</si>
  <si>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</si>
  <si>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</si>
  <si>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</si>
  <si>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</si>
  <si>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</si>
  <si>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</si>
  <si>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</si>
  <si>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</si>
  <si>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</si>
  <si>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</si>
  <si>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</si>
  <si>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</si>
  <si>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</si>
  <si>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</si>
  <si>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</si>
  <si>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</si>
  <si>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</si>
  <si>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</si>
  <si>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</si>
  <si>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</si>
  <si>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</si>
  <si>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</si>
  <si>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</si>
  <si>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</si>
  <si>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</si>
  <si>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</si>
  <si>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</si>
  <si>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</si>
  <si>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</si>
  <si>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</si>
  <si>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</si>
  <si>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</si>
  <si>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</si>
  <si>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</si>
  <si>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</si>
  <si>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</si>
  <si>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</si>
  <si>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</si>
  <si>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</si>
  <si>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</si>
  <si>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</si>
  <si>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</si>
  <si>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</si>
  <si>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</si>
  <si>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</si>
  <si>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</si>
  <si>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</si>
  <si>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</si>
  <si>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</si>
  <si>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</si>
  <si>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</si>
  <si>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</si>
  <si>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</si>
  <si>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</si>
  <si>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</si>
  <si>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</si>
  <si>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</si>
  <si>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</si>
  <si>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</si>
  <si>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</si>
  <si>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</si>
  <si>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</si>
  <si>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</si>
  <si>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</si>
  <si>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</si>
  <si>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</si>
  <si>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</si>
  <si>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</si>
  <si>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</si>
  <si>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</si>
  <si>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</si>
  <si>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</si>
  <si>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</si>
  <si>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</si>
  <si>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</si>
  <si>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</si>
  <si>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</si>
  <si>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</si>
  <si>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</si>
  <si>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</si>
  <si>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</si>
  <si>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</si>
  <si>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</si>
  <si>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</si>
  <si>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</si>
  <si>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</si>
  <si>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</si>
  <si>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</si>
  <si>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</si>
  <si>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</si>
  <si>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</si>
  <si>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</si>
  <si>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</si>
  <si>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</si>
  <si>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</si>
  <si>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</si>
  <si>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</si>
  <si>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</si>
  <si>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</si>
  <si>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</si>
  <si>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</si>
  <si>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</si>
  <si>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</si>
  <si>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</si>
  <si>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</si>
  <si>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</si>
  <si>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</si>
  <si>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</si>
  <si>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</si>
  <si>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</si>
  <si>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</si>
  <si>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</si>
  <si>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</si>
  <si>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</si>
  <si>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</si>
  <si>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</si>
  <si>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</si>
  <si>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</si>
  <si>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</si>
  <si>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</si>
  <si>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</si>
  <si>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</si>
  <si>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</si>
  <si>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</si>
  <si>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</si>
  <si>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</si>
  <si>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</si>
  <si>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</si>
  <si>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</si>
  <si>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</si>
  <si>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</si>
  <si>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</si>
  <si>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</si>
  <si>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</si>
  <si>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</si>
  <si>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</si>
  <si>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</si>
  <si>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</si>
  <si>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</si>
  <si>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</si>
  <si>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</si>
  <si>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</si>
  <si>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</si>
  <si>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</si>
  <si>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</si>
  <si>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</si>
  <si>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</si>
  <si>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</si>
  <si>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</si>
  <si>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</si>
  <si>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</si>
  <si>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</si>
  <si>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</si>
  <si>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</si>
  <si>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</si>
  <si>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</si>
  <si>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</si>
  <si>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</si>
  <si>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</si>
  <si>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</si>
  <si>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</si>
  <si>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</si>
  <si>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</si>
  <si>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</si>
  <si>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</si>
  <si>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</si>
  <si>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</si>
  <si>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</si>
  <si>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</si>
  <si>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</si>
  <si>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</si>
  <si>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</si>
  <si>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</si>
  <si>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</si>
  <si>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</si>
  <si>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</si>
  <si>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</si>
  <si>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</si>
  <si>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</si>
  <si>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</si>
  <si>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</si>
  <si>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</si>
  <si>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</si>
  <si>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</si>
  <si>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</si>
  <si>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</si>
  <si>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</si>
  <si>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</si>
  <si>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</si>
  <si>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</si>
  <si>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</si>
  <si>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</si>
  <si>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</si>
  <si>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</si>
  <si>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</si>
  <si>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</si>
  <si>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</si>
  <si>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</si>
  <si>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</si>
  <si>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</si>
  <si>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</si>
  <si>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</si>
  <si>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</si>
  <si>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</si>
  <si>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</si>
  <si>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</si>
  <si>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</si>
  <si>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</si>
  <si>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</si>
  <si>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</si>
  <si>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</si>
  <si>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</si>
  <si>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</si>
  <si>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</si>
  <si>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</si>
  <si>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</si>
  <si>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</si>
  <si>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</si>
  <si>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</si>
  <si>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</si>
  <si>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</si>
  <si>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</si>
  <si>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</si>
  <si>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</si>
  <si>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</si>
  <si>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</si>
  <si>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</si>
  <si>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</si>
  <si>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</si>
  <si>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</si>
  <si>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</si>
  <si>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</si>
  <si>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</si>
  <si>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</si>
  <si>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</si>
  <si>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</si>
  <si>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</si>
  <si>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</si>
  <si>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</si>
  <si>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</si>
  <si>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</si>
  <si>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</si>
  <si>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</si>
  <si>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</si>
  <si>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</si>
  <si>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</si>
  <si>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</si>
  <si>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</si>
  <si>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</si>
  <si>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</si>
  <si>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</si>
  <si>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</si>
  <si>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</si>
  <si>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</si>
  <si>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</si>
  <si>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</si>
  <si>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</si>
  <si>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</si>
  <si>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</si>
  <si>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</si>
  <si>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</si>
  <si>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</si>
  <si>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</si>
  <si>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</si>
  <si>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</si>
  <si>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</si>
  <si>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</si>
  <si>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</si>
  <si>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</si>
  <si>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</si>
  <si>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</si>
  <si>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</si>
  <si>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</si>
  <si>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</si>
  <si>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</si>
  <si>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</si>
  <si>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</si>
  <si>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</si>
  <si>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</si>
  <si>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</si>
  <si>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</si>
  <si>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</si>
  <si>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</si>
  <si>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</si>
  <si>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</si>
  <si>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</si>
  <si>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</si>
  <si>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</si>
  <si>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</si>
  <si>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</si>
  <si>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</si>
  <si>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</si>
  <si>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</si>
  <si>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</si>
  <si>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</si>
  <si>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</si>
  <si>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</si>
  <si>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</si>
  <si>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</si>
  <si>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</si>
  <si>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</si>
  <si>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</si>
  <si>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</si>
  <si>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</si>
  <si>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</si>
  <si>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</si>
  <si>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</si>
  <si>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</si>
  <si>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</si>
  <si>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</si>
  <si>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</si>
  <si>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</si>
  <si>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</si>
  <si>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</si>
  <si>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</si>
  <si>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</si>
  <si>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</si>
  <si>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</si>
  <si>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</si>
  <si>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</si>
  <si>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</si>
  <si>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</si>
  <si>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</si>
  <si>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</si>
  <si>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</si>
  <si>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</si>
  <si>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</si>
  <si>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</si>
  <si>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</si>
  <si>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</si>
  <si>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</si>
  <si>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</si>
  <si>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</si>
  <si>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</si>
  <si>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</si>
  <si>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</si>
  <si>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</si>
  <si>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</si>
  <si>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</si>
  <si>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</si>
  <si>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</si>
  <si>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</si>
  <si>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</si>
  <si>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</si>
  <si>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</si>
  <si>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</si>
  <si>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</si>
  <si>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</si>
  <si>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</si>
  <si>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</si>
  <si>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</si>
  <si>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</si>
  <si>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</si>
  <si>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</si>
  <si>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</si>
  <si>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</si>
  <si>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</si>
  <si>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</si>
  <si>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</si>
  <si>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</si>
  <si>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</si>
  <si>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</si>
  <si>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</si>
  <si>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</si>
  <si>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</si>
  <si>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</si>
  <si>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</si>
  <si>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</si>
  <si>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</si>
  <si>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</si>
  <si>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</si>
  <si>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</si>
  <si>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</si>
  <si>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</si>
  <si>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</si>
  <si>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</si>
  <si>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</si>
  <si>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</si>
  <si>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</si>
  <si>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</si>
  <si>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</si>
  <si>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</si>
  <si>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</si>
  <si>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</si>
  <si>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</si>
  <si>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</si>
  <si>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</si>
  <si>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</si>
  <si>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</si>
  <si>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</si>
  <si>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</si>
  <si>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</si>
  <si>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</si>
  <si>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</si>
  <si>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</si>
  <si>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</si>
  <si>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</si>
  <si>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</si>
  <si>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</si>
  <si>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</si>
  <si>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</si>
  <si>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</si>
  <si>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</si>
  <si>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</si>
  <si>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</si>
  <si>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</si>
  <si>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</si>
  <si>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</si>
  <si>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</si>
  <si>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</si>
  <si>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</si>
  <si>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</si>
  <si>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</si>
  <si>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</si>
  <si>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</si>
  <si>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</si>
  <si>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</si>
  <si>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</si>
  <si>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</si>
  <si>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</si>
  <si>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</si>
  <si>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</si>
  <si>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</si>
  <si>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</si>
  <si>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</si>
  <si>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</si>
  <si>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</si>
  <si>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</si>
  <si>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</si>
  <si>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</si>
  <si>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</si>
  <si>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</si>
  <si>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</si>
  <si>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</si>
  <si>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</si>
  <si>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</si>
  <si>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</si>
  <si>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</si>
  <si>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</si>
  <si>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</si>
  <si>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</si>
  <si>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</si>
  <si>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</si>
  <si>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</si>
  <si>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</si>
  <si>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</si>
  <si>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</si>
  <si>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</si>
  <si>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</si>
  <si>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</si>
  <si>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</si>
  <si>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</si>
  <si>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</si>
  <si>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</si>
  <si>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</si>
  <si>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</si>
  <si>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</si>
  <si>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</si>
  <si>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</si>
  <si>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</si>
  <si>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</si>
  <si>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</si>
  <si>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</si>
  <si>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</si>
  <si>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</si>
  <si>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</si>
  <si>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</si>
  <si>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</si>
  <si>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</si>
  <si>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</si>
  <si>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</si>
  <si>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</si>
  <si>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</si>
  <si>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</si>
  <si>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</si>
  <si>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</si>
  <si>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</si>
  <si>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</si>
  <si>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</si>
  <si>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</si>
  <si>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</si>
  <si>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</si>
  <si>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</si>
  <si>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</si>
  <si>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</si>
  <si>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</si>
  <si>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</si>
  <si>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</si>
  <si>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</si>
  <si>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</si>
  <si>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</si>
  <si>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</si>
  <si>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</si>
  <si>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</si>
  <si>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</si>
  <si>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</si>
  <si>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</si>
  <si>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</si>
  <si>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</si>
  <si>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</si>
  <si>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</si>
  <si>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</si>
  <si>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</si>
  <si>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</si>
  <si>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</si>
  <si>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</si>
  <si>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</si>
  <si>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</si>
  <si>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</si>
  <si>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</si>
  <si>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</si>
  <si>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</si>
  <si>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</si>
  <si>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</si>
  <si>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</si>
  <si>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</si>
  <si>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</si>
  <si>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</si>
  <si>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</si>
  <si>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</si>
  <si>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</si>
  <si>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</si>
  <si>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</si>
  <si>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</si>
  <si>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</si>
  <si>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</si>
  <si>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</si>
  <si>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</si>
  <si>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</si>
  <si>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</si>
  <si>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</si>
  <si>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</si>
  <si>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</si>
  <si>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</si>
  <si>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</si>
  <si>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</si>
  <si>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</si>
  <si>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</si>
  <si>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</si>
  <si>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</si>
  <si>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</si>
  <si>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</si>
  <si>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</si>
  <si>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</si>
  <si>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</si>
  <si>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</si>
  <si>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</si>
  <si>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</si>
  <si>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</si>
  <si>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</si>
  <si>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</si>
  <si>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</si>
  <si>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</si>
  <si>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</si>
  <si>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</si>
  <si>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</si>
  <si>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</si>
  <si>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</si>
  <si>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</si>
  <si>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</si>
  <si>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</si>
  <si>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</si>
  <si>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</si>
  <si>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</si>
  <si>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</si>
  <si>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</si>
  <si>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</si>
  <si>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</si>
  <si>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</si>
  <si>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</si>
  <si>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</si>
  <si>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</si>
  <si>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</si>
  <si>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</si>
  <si>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</si>
  <si>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</si>
  <si>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</si>
  <si>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</si>
  <si>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</si>
  <si>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</si>
  <si>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</si>
  <si>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</si>
  <si>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</si>
  <si>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</si>
  <si>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</si>
  <si>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</si>
  <si>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</si>
  <si>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</si>
  <si>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</si>
  <si>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</si>
  <si>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</si>
  <si>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</si>
  <si>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</si>
  <si>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</si>
  <si>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</si>
  <si>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</si>
  <si>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</si>
  <si>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</si>
  <si>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</si>
  <si>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</si>
  <si>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</si>
  <si>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</si>
  <si>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</si>
  <si>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</si>
  <si>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</si>
  <si>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</si>
  <si>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</si>
  <si>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</si>
  <si>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</si>
  <si>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</si>
  <si>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</si>
  <si>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</si>
  <si>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</si>
  <si>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</si>
  <si>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</si>
  <si>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</si>
  <si>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</si>
  <si>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</si>
  <si>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</si>
  <si>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</si>
  <si>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</si>
  <si>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</si>
  <si>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</si>
  <si>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</si>
  <si>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</si>
  <si>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</si>
  <si>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</si>
  <si>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</si>
  <si>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</si>
  <si>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</si>
  <si>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</si>
  <si>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</si>
  <si>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</si>
  <si>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</si>
  <si>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</si>
  <si>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</si>
  <si>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</si>
  <si>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</si>
  <si>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</si>
  <si>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</si>
  <si>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</si>
  <si>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</si>
  <si>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</si>
  <si>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</si>
  <si>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</si>
  <si>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</si>
  <si>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</si>
  <si>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</si>
  <si>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</si>
  <si>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</si>
  <si>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</si>
  <si>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</si>
  <si>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</si>
  <si>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</si>
  <si>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</si>
  <si>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</si>
  <si>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</si>
  <si>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</si>
  <si>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</si>
  <si>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</si>
  <si>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</si>
  <si>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</si>
  <si>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</si>
  <si>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</si>
  <si>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</si>
  <si>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</si>
  <si>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</si>
  <si>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</si>
  <si>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</si>
  <si>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</si>
  <si>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</si>
  <si>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</si>
  <si>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</si>
  <si>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</si>
  <si>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</si>
  <si>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</si>
  <si>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</si>
  <si>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</si>
  <si>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</si>
  <si>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</si>
  <si>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</si>
  <si>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</si>
  <si>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</si>
  <si>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</si>
  <si>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</si>
  <si>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</si>
  <si>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</si>
  <si>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</si>
  <si>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</si>
  <si>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</si>
  <si>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</si>
  <si>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</si>
  <si>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</si>
  <si>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</si>
  <si>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</si>
  <si>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</si>
  <si>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SIRAČ</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</si>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</sst>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2094794.9400000002</v>
      </c>
      <c r="D2" s="7">
        <f>'PR-RAS'!E6</f>
        <v>2703865.2399999998</v>
      </c>
      <c r="E2" s="7">
        <v>0</v>
      </c>
      <c r="F2" s="7">
        <v>0</v>
      </c>
      <c r="G2" s="8">
        <f t="shared" ref="G2:G274" si="0">(B2/1000)*(C2*1+D2*2)</f>
        <v>7502.5254199999999</v>
      </c>
      <c r="H2" s="8">
        <f t="shared" ref="H2:H274" si="1">ABS(C2-ROUND(C2,0))+ABS(D2-ROUND(D2,0))</f>
        <v>0.29999999958090484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925484.95000000007</v>
      </c>
      <c r="D3" s="2">
        <f>'PR-RAS'!E7</f>
        <v>568077.74999999988</v>
      </c>
      <c r="E3" s="2">
        <v>0</v>
      </c>
      <c r="F3" s="2">
        <v>0</v>
      </c>
      <c r="G3" s="3">
        <f t="shared" si="0"/>
        <v>4123.2808999999997</v>
      </c>
      <c r="H3" s="3">
        <f t="shared" si="1"/>
        <v>0.30000000004656613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901106.57000000007</v>
      </c>
      <c r="D4" s="2">
        <f>'PR-RAS'!E8</f>
        <v>524844.04999999993</v>
      </c>
      <c r="E4" s="2">
        <v>0</v>
      </c>
      <c r="F4" s="2">
        <v>0</v>
      </c>
      <c r="G4" s="3">
        <f t="shared" si="0"/>
        <v>5852.3840099999998</v>
      </c>
      <c r="H4" s="3">
        <f t="shared" si="1"/>
        <v>0.47999999986495823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888539.68</v>
      </c>
      <c r="D5" s="2">
        <f>'PR-RAS'!E9</f>
        <v>522738.31</v>
      </c>
      <c r="E5" s="2">
        <v>0</v>
      </c>
      <c r="F5" s="2">
        <v>0</v>
      </c>
      <c r="G5" s="3">
        <f t="shared" si="0"/>
        <v>7736.0652</v>
      </c>
      <c r="H5" s="3">
        <f t="shared" si="1"/>
        <v>0.62999999994644895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23707.85</v>
      </c>
      <c r="D6" s="2">
        <f>'PR-RAS'!E10</f>
        <v>33536.01</v>
      </c>
      <c r="E6" s="2">
        <v>0</v>
      </c>
      <c r="F6" s="2">
        <v>0</v>
      </c>
      <c r="G6" s="3">
        <f t="shared" si="0"/>
        <v>453.89934999999997</v>
      </c>
      <c r="H6" s="3">
        <f t="shared" si="1"/>
        <v>0.16000000000349246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7625.22</v>
      </c>
      <c r="D7" s="2">
        <f>'PR-RAS'!E11</f>
        <v>7682.69</v>
      </c>
      <c r="E7" s="2">
        <v>0</v>
      </c>
      <c r="F7" s="2">
        <v>0</v>
      </c>
      <c r="G7" s="3">
        <f t="shared" si="0"/>
        <v>137.9436</v>
      </c>
      <c r="H7" s="3">
        <f t="shared" si="1"/>
        <v>0.53000000000065484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27435.65</v>
      </c>
      <c r="D8" s="2">
        <f>'PR-RAS'!E12</f>
        <v>43585.79</v>
      </c>
      <c r="E8" s="2">
        <v>0</v>
      </c>
      <c r="F8" s="2">
        <v>0</v>
      </c>
      <c r="G8" s="3">
        <f t="shared" si="0"/>
        <v>802.25061000000005</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20237.71</v>
      </c>
      <c r="E9" s="2">
        <v>0</v>
      </c>
      <c r="F9" s="2">
        <v>0</v>
      </c>
      <c r="G9" s="3">
        <f t="shared" si="0"/>
        <v>323.80336</v>
      </c>
      <c r="H9" s="3">
        <f t="shared" si="1"/>
        <v>0.29000000000087311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46201.83</v>
      </c>
      <c r="D11" s="2">
        <f>'PR-RAS'!E15</f>
        <v>102936.46</v>
      </c>
      <c r="E11" s="2">
        <v>0</v>
      </c>
      <c r="F11" s="2">
        <v>0</v>
      </c>
      <c r="G11" s="3">
        <f t="shared" si="0"/>
        <v>2520.7474999999999</v>
      </c>
      <c r="H11" s="3">
        <f t="shared" si="1"/>
        <v>0.63000000000465661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19491.25</v>
      </c>
      <c r="D19" s="2">
        <f>'PR-RAS'!E23</f>
        <v>38093.61</v>
      </c>
      <c r="E19" s="2">
        <v>0</v>
      </c>
      <c r="F19" s="2">
        <v>0</v>
      </c>
      <c r="G19" s="3">
        <f t="shared" si="0"/>
        <v>1722.21246</v>
      </c>
      <c r="H19" s="3">
        <f t="shared" si="1"/>
        <v>0.63999999999941792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483.01</v>
      </c>
      <c r="D20" s="2">
        <f>'PR-RAS'!E24</f>
        <v>7845.12</v>
      </c>
      <c r="E20" s="2">
        <v>0</v>
      </c>
      <c r="F20" s="2">
        <v>0</v>
      </c>
      <c r="G20" s="3">
        <f t="shared" si="0"/>
        <v>307.29174999999998</v>
      </c>
      <c r="H20" s="3">
        <f t="shared" si="1"/>
        <v>0.12999999999988177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19008.240000000002</v>
      </c>
      <c r="D23" s="2">
        <f>'PR-RAS'!E27</f>
        <v>30248.49</v>
      </c>
      <c r="E23" s="2">
        <v>0</v>
      </c>
      <c r="F23" s="2">
        <v>0</v>
      </c>
      <c r="G23" s="3">
        <f t="shared" si="0"/>
        <v>1749.11484</v>
      </c>
      <c r="H23" s="3">
        <f t="shared" si="1"/>
        <v>0.73000000000320142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4887.13</v>
      </c>
      <c r="D25" s="2">
        <f>'PR-RAS'!E29</f>
        <v>5140.09</v>
      </c>
      <c r="E25" s="2">
        <v>0</v>
      </c>
      <c r="F25" s="2">
        <v>0</v>
      </c>
      <c r="G25" s="3">
        <f t="shared" si="0"/>
        <v>364.01544000000001</v>
      </c>
      <c r="H25" s="3">
        <f t="shared" si="1"/>
        <v>0.22000000000025466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4887.13</v>
      </c>
      <c r="D27" s="2">
        <f>'PR-RAS'!E31</f>
        <v>5140.09</v>
      </c>
      <c r="E27" s="2">
        <v>0</v>
      </c>
      <c r="F27" s="2">
        <v>0</v>
      </c>
      <c r="G27" s="3">
        <f t="shared" si="0"/>
        <v>394.35006000000004</v>
      </c>
      <c r="H27" s="3">
        <f t="shared" si="1"/>
        <v>0.22000000000025466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666671.47</v>
      </c>
      <c r="D45" s="2">
        <f>'PR-RAS'!E49</f>
        <v>1388214.27</v>
      </c>
      <c r="E45" s="2">
        <v>0</v>
      </c>
      <c r="F45" s="2">
        <v>0</v>
      </c>
      <c r="G45" s="3">
        <f t="shared" si="0"/>
        <v>151496.40043999997</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403079.15</v>
      </c>
      <c r="D54" s="2">
        <f>'PR-RAS'!E58</f>
        <v>457309.83</v>
      </c>
      <c r="E54" s="2">
        <v>0</v>
      </c>
      <c r="F54" s="2">
        <v>0</v>
      </c>
      <c r="G54" s="3">
        <f t="shared" si="0"/>
        <v>69838.036930000002</v>
      </c>
      <c r="H54" s="3">
        <f t="shared" si="1"/>
        <v>0.32000000000698492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160905.82999999999</v>
      </c>
      <c r="D55" s="2">
        <f>'PR-RAS'!E59</f>
        <v>268638.52</v>
      </c>
      <c r="E55" s="2">
        <v>0</v>
      </c>
      <c r="F55" s="2">
        <v>0</v>
      </c>
      <c r="G55" s="3">
        <f t="shared" si="0"/>
        <v>37701.874980000001</v>
      </c>
      <c r="H55" s="3">
        <f t="shared" si="1"/>
        <v>0.64999999999417923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242173.32</v>
      </c>
      <c r="D56" s="2">
        <f>'PR-RAS'!E60</f>
        <v>188671.31</v>
      </c>
      <c r="E56" s="2">
        <v>0</v>
      </c>
      <c r="F56" s="2">
        <v>0</v>
      </c>
      <c r="G56" s="3">
        <f t="shared" si="0"/>
        <v>34073.376700000001</v>
      </c>
      <c r="H56" s="3">
        <f t="shared" si="1"/>
        <v>0.63000000000465661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11631.3</v>
      </c>
      <c r="D57" s="2">
        <f>'PR-RAS'!E61</f>
        <v>16606.150000000001</v>
      </c>
      <c r="E57" s="2">
        <v>0</v>
      </c>
      <c r="F57" s="2">
        <v>0</v>
      </c>
      <c r="G57" s="3">
        <f t="shared" si="0"/>
        <v>2511.2416000000003</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11631.3</v>
      </c>
      <c r="D58" s="2">
        <f>'PR-RAS'!E62</f>
        <v>16606.150000000001</v>
      </c>
      <c r="E58" s="2">
        <v>0</v>
      </c>
      <c r="F58" s="2">
        <v>0</v>
      </c>
      <c r="G58" s="3">
        <f t="shared" si="0"/>
        <v>2556.0852000000004</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24640</v>
      </c>
      <c r="D60" s="2">
        <f>'PR-RAS'!E64</f>
        <v>457412.16</v>
      </c>
      <c r="E60" s="2">
        <v>0</v>
      </c>
      <c r="F60" s="2">
        <v>0</v>
      </c>
      <c r="G60" s="3">
        <f t="shared" si="0"/>
        <v>55428.394879999993</v>
      </c>
      <c r="H60" s="3">
        <f t="shared" si="1"/>
        <v>0.15999999997438863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24640</v>
      </c>
      <c r="D61" s="2">
        <f>'PR-RAS'!E65</f>
        <v>25935</v>
      </c>
      <c r="E61" s="2">
        <v>0</v>
      </c>
      <c r="F61" s="2">
        <v>0</v>
      </c>
      <c r="G61" s="3">
        <f t="shared" si="0"/>
        <v>4590.5999999999995</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431477.16</v>
      </c>
      <c r="E63" s="2">
        <v>0</v>
      </c>
      <c r="F63" s="2">
        <v>0</v>
      </c>
      <c r="G63" s="3">
        <f>(B63/1000)*(C63*1+D63*2)</f>
        <v>53503.167839999995</v>
      </c>
      <c r="H63" s="3">
        <f>ABS(C63-ROUND(C63,0))+ABS(D63-ROUND(D63,0))</f>
        <v>0.15999999997438863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227321.02</v>
      </c>
      <c r="D70" s="2">
        <f>'PR-RAS'!E74</f>
        <v>456886.13</v>
      </c>
      <c r="E70" s="2">
        <v>0</v>
      </c>
      <c r="F70" s="2">
        <v>0</v>
      </c>
      <c r="G70" s="3">
        <f t="shared" si="0"/>
        <v>78735.436320000008</v>
      </c>
      <c r="H70" s="3">
        <f t="shared" si="1"/>
        <v>0.14999999999417923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227321.02</v>
      </c>
      <c r="D71" s="2">
        <f>'PR-RAS'!E75</f>
        <v>421886.13</v>
      </c>
      <c r="E71" s="2">
        <v>0</v>
      </c>
      <c r="F71" s="2">
        <v>0</v>
      </c>
      <c r="G71" s="3">
        <f t="shared" si="0"/>
        <v>74976.529600000009</v>
      </c>
      <c r="H71" s="3">
        <f t="shared" si="1"/>
        <v>0.14999999999417923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35000</v>
      </c>
      <c r="E72" s="2">
        <v>0</v>
      </c>
      <c r="F72" s="2">
        <v>0</v>
      </c>
      <c r="G72" s="3">
        <f t="shared" si="0"/>
        <v>4970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156248.31</v>
      </c>
      <c r="D78" s="2">
        <f>'PR-RAS'!E82</f>
        <v>346626.02999999991</v>
      </c>
      <c r="E78" s="2">
        <v>0</v>
      </c>
      <c r="F78" s="2">
        <v>0</v>
      </c>
      <c r="G78" s="3">
        <f t="shared" si="0"/>
        <v>65411.52848999999</v>
      </c>
      <c r="H78" s="3">
        <f t="shared" si="1"/>
        <v>0.33999999990919605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653.58000000000004</v>
      </c>
      <c r="D79" s="2">
        <f>'PR-RAS'!E83</f>
        <v>620.1</v>
      </c>
      <c r="E79" s="2">
        <v>0</v>
      </c>
      <c r="F79" s="2">
        <v>0</v>
      </c>
      <c r="G79" s="3">
        <f t="shared" si="0"/>
        <v>147.71484000000001</v>
      </c>
      <c r="H79" s="3">
        <f t="shared" si="1"/>
        <v>0.51999999999998181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104.36</v>
      </c>
      <c r="D81" s="2">
        <f>'PR-RAS'!E85</f>
        <v>0</v>
      </c>
      <c r="E81" s="2">
        <v>0</v>
      </c>
      <c r="F81" s="2">
        <v>0</v>
      </c>
      <c r="G81" s="3">
        <f t="shared" si="0"/>
        <v>8.3488000000000007</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549.22</v>
      </c>
      <c r="D82" s="2">
        <f>'PR-RAS'!E86</f>
        <v>620.1</v>
      </c>
      <c r="E82" s="2">
        <v>0</v>
      </c>
      <c r="F82" s="2">
        <v>0</v>
      </c>
      <c r="G82" s="3">
        <f t="shared" si="0"/>
        <v>144.94302000000002</v>
      </c>
      <c r="H82" s="3">
        <f t="shared" si="1"/>
        <v>0.32000000000005002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155594.73000000001</v>
      </c>
      <c r="D87" s="2">
        <f>'PR-RAS'!E91</f>
        <v>346005.92999999993</v>
      </c>
      <c r="E87" s="2">
        <v>0</v>
      </c>
      <c r="F87" s="2">
        <v>0</v>
      </c>
      <c r="G87" s="3">
        <f t="shared" si="0"/>
        <v>72894.166739999986</v>
      </c>
      <c r="H87" s="3">
        <f t="shared" si="1"/>
        <v>0.3400000000547152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45563.93</v>
      </c>
      <c r="D88" s="2">
        <f>'PR-RAS'!E92</f>
        <v>148138.07999999999</v>
      </c>
      <c r="E88" s="2">
        <v>0</v>
      </c>
      <c r="F88" s="2">
        <v>0</v>
      </c>
      <c r="G88" s="3">
        <f t="shared" si="0"/>
        <v>29740.087829999997</v>
      </c>
      <c r="H88" s="3">
        <f t="shared" si="1"/>
        <v>0.14999999998690328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18228.52</v>
      </c>
      <c r="D89" s="2">
        <f>'PR-RAS'!E93</f>
        <v>24511.27</v>
      </c>
      <c r="E89" s="2">
        <v>0</v>
      </c>
      <c r="F89" s="2">
        <v>0</v>
      </c>
      <c r="G89" s="3">
        <f t="shared" si="0"/>
        <v>5918.0932799999991</v>
      </c>
      <c r="H89" s="3">
        <f t="shared" si="1"/>
        <v>0.75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91702.74</v>
      </c>
      <c r="D90" s="2">
        <f>'PR-RAS'!E94</f>
        <v>173356.58</v>
      </c>
      <c r="E90" s="2">
        <v>0</v>
      </c>
      <c r="F90" s="2">
        <v>0</v>
      </c>
      <c r="G90" s="3">
        <f t="shared" si="0"/>
        <v>39019.015099999997</v>
      </c>
      <c r="H90" s="3">
        <f t="shared" si="1"/>
        <v>0.680000000007567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99.54</v>
      </c>
      <c r="D93" s="2">
        <f>'PR-RAS'!E97</f>
        <v>0</v>
      </c>
      <c r="E93" s="2">
        <v>0</v>
      </c>
      <c r="F93" s="2">
        <v>0</v>
      </c>
      <c r="G93" s="3">
        <f t="shared" si="0"/>
        <v>9.1576800000000009</v>
      </c>
      <c r="H93" s="3">
        <f t="shared" si="1"/>
        <v>0.45999999999999375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324804.37</v>
      </c>
      <c r="D102" s="2">
        <f>'PR-RAS'!E106</f>
        <v>345723.11</v>
      </c>
      <c r="E102" s="2">
        <v>0</v>
      </c>
      <c r="F102" s="2">
        <v>0</v>
      </c>
      <c r="G102" s="3">
        <f t="shared" si="0"/>
        <v>102641.30959</v>
      </c>
      <c r="H102" s="3">
        <f t="shared" si="1"/>
        <v>0.47999999998137355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250786.16999999998</v>
      </c>
      <c r="D108" s="2">
        <f>'PR-RAS'!E112</f>
        <v>275144.51999999996</v>
      </c>
      <c r="E108" s="2">
        <v>0</v>
      </c>
      <c r="F108" s="2">
        <v>0</v>
      </c>
      <c r="G108" s="3">
        <f t="shared" si="0"/>
        <v>85715.04746999999</v>
      </c>
      <c r="H108" s="3">
        <f t="shared" si="1"/>
        <v>0.65000000002328306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59.29</v>
      </c>
      <c r="D110" s="2">
        <f>'PR-RAS'!E114</f>
        <v>0</v>
      </c>
      <c r="E110" s="2">
        <v>0</v>
      </c>
      <c r="F110" s="2">
        <v>0</v>
      </c>
      <c r="G110" s="3">
        <f t="shared" si="0"/>
        <v>6.4626099999999997</v>
      </c>
      <c r="H110" s="3">
        <f t="shared" si="1"/>
        <v>0.28999999999999915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236064.86</v>
      </c>
      <c r="D111" s="2">
        <f>'PR-RAS'!E115</f>
        <v>273572.53999999998</v>
      </c>
      <c r="E111" s="2">
        <v>0</v>
      </c>
      <c r="F111" s="2">
        <v>0</v>
      </c>
      <c r="G111" s="3">
        <f t="shared" si="0"/>
        <v>86153.093399999998</v>
      </c>
      <c r="H111" s="3">
        <f t="shared" si="1"/>
        <v>0.6000000000349246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14662.02</v>
      </c>
      <c r="D113" s="2">
        <f>'PR-RAS'!E117</f>
        <v>1571.98</v>
      </c>
      <c r="E113" s="2">
        <v>0</v>
      </c>
      <c r="F113" s="2">
        <v>0</v>
      </c>
      <c r="G113" s="3">
        <f t="shared" si="0"/>
        <v>1994.2697599999999</v>
      </c>
      <c r="H113" s="3">
        <f t="shared" si="1"/>
        <v>4.0000000000418368E-2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74018.2</v>
      </c>
      <c r="D116" s="2">
        <f>'PR-RAS'!E120</f>
        <v>70578.590000000011</v>
      </c>
      <c r="E116" s="2">
        <v>0</v>
      </c>
      <c r="F116" s="2">
        <v>0</v>
      </c>
      <c r="G116" s="3">
        <f t="shared" si="0"/>
        <v>24745.168700000002</v>
      </c>
      <c r="H116" s="3">
        <f t="shared" si="1"/>
        <v>0.60999999998603016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1698.78</v>
      </c>
      <c r="D117" s="2">
        <f>'PR-RAS'!E121</f>
        <v>903.96</v>
      </c>
      <c r="E117" s="2">
        <v>0</v>
      </c>
      <c r="F117" s="2">
        <v>0</v>
      </c>
      <c r="G117" s="3">
        <f t="shared" si="0"/>
        <v>406.77719999999999</v>
      </c>
      <c r="H117" s="3">
        <f t="shared" si="1"/>
        <v>0.25999999999999091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72319.42</v>
      </c>
      <c r="D118" s="2">
        <f>'PR-RAS'!E122</f>
        <v>69674.63</v>
      </c>
      <c r="E118" s="2">
        <v>0</v>
      </c>
      <c r="F118" s="2">
        <v>0</v>
      </c>
      <c r="G118" s="3">
        <f t="shared" si="0"/>
        <v>24765.235560000001</v>
      </c>
      <c r="H118" s="3">
        <f t="shared" si="1"/>
        <v>0.78999999999359716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21123.809999999998</v>
      </c>
      <c r="D121" s="2">
        <f>'PR-RAS'!E125</f>
        <v>15508.11</v>
      </c>
      <c r="E121" s="2">
        <v>0</v>
      </c>
      <c r="F121" s="2">
        <v>0</v>
      </c>
      <c r="G121" s="3">
        <f t="shared" si="0"/>
        <v>6256.8035999999993</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5058.84</v>
      </c>
      <c r="D122" s="2">
        <f>'PR-RAS'!E126</f>
        <v>1642.5</v>
      </c>
      <c r="E122" s="2">
        <v>0</v>
      </c>
      <c r="F122" s="2">
        <v>0</v>
      </c>
      <c r="G122" s="3">
        <f t="shared" si="0"/>
        <v>1009.60464</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5058.84</v>
      </c>
      <c r="D124" s="2">
        <f>'PR-RAS'!E128</f>
        <v>1642.5</v>
      </c>
      <c r="E124" s="2">
        <v>0</v>
      </c>
      <c r="F124" s="2">
        <v>0</v>
      </c>
      <c r="G124" s="3">
        <f t="shared" si="0"/>
        <v>1026.29232</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16064.97</v>
      </c>
      <c r="D125" s="2">
        <f>'PR-RAS'!E129</f>
        <v>13865.61</v>
      </c>
      <c r="E125" s="2">
        <v>0</v>
      </c>
      <c r="F125" s="2">
        <v>0</v>
      </c>
      <c r="G125" s="3">
        <f t="shared" si="0"/>
        <v>5430.7275600000003</v>
      </c>
      <c r="H125" s="3">
        <f t="shared" si="1"/>
        <v>0.42000000000007276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16044.97</v>
      </c>
      <c r="D126" s="2">
        <f>'PR-RAS'!E130</f>
        <v>13855.61</v>
      </c>
      <c r="E126" s="2">
        <v>0</v>
      </c>
      <c r="F126" s="2">
        <v>0</v>
      </c>
      <c r="G126" s="3">
        <f t="shared" si="0"/>
        <v>5469.5237500000003</v>
      </c>
      <c r="H126" s="3">
        <f t="shared" si="1"/>
        <v>0.42000000000007276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v>
      </c>
      <c r="D127" s="2">
        <f>'PR-RAS'!E131</f>
        <v>10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462.03</v>
      </c>
      <c r="D136" s="2">
        <f>'PR-RAS'!E140</f>
        <v>39715.97</v>
      </c>
      <c r="E136" s="2">
        <v>0</v>
      </c>
      <c r="F136" s="2">
        <v>0</v>
      </c>
      <c r="G136" s="3">
        <f t="shared" si="0"/>
        <v>10785.685950000001</v>
      </c>
      <c r="H136" s="3">
        <f t="shared" si="1"/>
        <v>5.9999999998808562E-2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462.03</v>
      </c>
      <c r="D147" s="2">
        <f>'PR-RAS'!E151</f>
        <v>39715.97</v>
      </c>
      <c r="E147" s="2">
        <v>0</v>
      </c>
      <c r="F147" s="2">
        <v>0</v>
      </c>
      <c r="G147" s="3">
        <f t="shared" si="0"/>
        <v>11664.519619999999</v>
      </c>
      <c r="H147" s="3">
        <f t="shared" si="1"/>
        <v>5.9999999998808562E-2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1497413.16</v>
      </c>
      <c r="D148" s="2">
        <f>'PR-RAS'!E152</f>
        <v>1816967.11</v>
      </c>
      <c r="E148" s="2">
        <v>0</v>
      </c>
      <c r="F148" s="2">
        <v>0</v>
      </c>
      <c r="G148" s="3">
        <f t="shared" si="0"/>
        <v>754308.06485999993</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325401.28999999998</v>
      </c>
      <c r="D149" s="2">
        <f>'PR-RAS'!E153</f>
        <v>563211.5</v>
      </c>
      <c r="E149" s="2">
        <v>0</v>
      </c>
      <c r="F149" s="2">
        <v>0</v>
      </c>
      <c r="G149" s="3">
        <f t="shared" si="0"/>
        <v>214869.99492</v>
      </c>
      <c r="H149" s="3">
        <f t="shared" si="1"/>
        <v>0.78999999997904524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261124.29</v>
      </c>
      <c r="D150" s="2">
        <f>'PR-RAS'!E154</f>
        <v>459879.72</v>
      </c>
      <c r="E150" s="2">
        <v>0</v>
      </c>
      <c r="F150" s="2">
        <v>0</v>
      </c>
      <c r="G150" s="3">
        <f t="shared" si="0"/>
        <v>175951.67577</v>
      </c>
      <c r="H150" s="3">
        <f t="shared" si="1"/>
        <v>0.57000000003608875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261124.29</v>
      </c>
      <c r="D151" s="2">
        <f>'PR-RAS'!E155</f>
        <v>459879.72</v>
      </c>
      <c r="E151" s="2">
        <v>0</v>
      </c>
      <c r="F151" s="2">
        <v>0</v>
      </c>
      <c r="G151" s="3">
        <f t="shared" si="0"/>
        <v>177132.5595</v>
      </c>
      <c r="H151" s="3">
        <f t="shared" si="1"/>
        <v>0.57000000003608875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21155.33</v>
      </c>
      <c r="D155" s="2">
        <f>'PR-RAS'!E159</f>
        <v>27451.65</v>
      </c>
      <c r="E155" s="2">
        <v>0</v>
      </c>
      <c r="F155" s="2">
        <v>0</v>
      </c>
      <c r="G155" s="3">
        <f t="shared" si="0"/>
        <v>11713.02902</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43121.67</v>
      </c>
      <c r="D156" s="2">
        <f>'PR-RAS'!E160</f>
        <v>75880.13</v>
      </c>
      <c r="E156" s="2">
        <v>0</v>
      </c>
      <c r="F156" s="2">
        <v>0</v>
      </c>
      <c r="G156" s="3">
        <f t="shared" si="0"/>
        <v>30206.69915</v>
      </c>
      <c r="H156" s="3">
        <f t="shared" si="1"/>
        <v>0.46000000000640284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43121.67</v>
      </c>
      <c r="D158" s="2">
        <f>'PR-RAS'!E162</f>
        <v>75880.13</v>
      </c>
      <c r="E158" s="2">
        <v>0</v>
      </c>
      <c r="F158" s="2">
        <v>0</v>
      </c>
      <c r="G158" s="3">
        <f t="shared" si="0"/>
        <v>30596.463009999999</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634929.03999999992</v>
      </c>
      <c r="D160" s="2">
        <f>'PR-RAS'!E164</f>
        <v>566997.19999999995</v>
      </c>
      <c r="E160" s="2">
        <v>0</v>
      </c>
      <c r="F160" s="2">
        <v>0</v>
      </c>
      <c r="G160" s="3">
        <f t="shared" si="0"/>
        <v>281258.82695999998</v>
      </c>
      <c r="H160" s="3">
        <f t="shared" si="1"/>
        <v>0.23999999987427145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16568.809999999998</v>
      </c>
      <c r="D161" s="2">
        <f>'PR-RAS'!E165</f>
        <v>28223.33</v>
      </c>
      <c r="E161" s="2">
        <v>0</v>
      </c>
      <c r="F161" s="2">
        <v>0</v>
      </c>
      <c r="G161" s="3">
        <f t="shared" si="0"/>
        <v>11682.475200000001</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997.38</v>
      </c>
      <c r="D162" s="2">
        <f>'PR-RAS'!E166</f>
        <v>2559.06</v>
      </c>
      <c r="E162" s="2">
        <v>0</v>
      </c>
      <c r="F162" s="2">
        <v>0</v>
      </c>
      <c r="G162" s="3">
        <f t="shared" si="0"/>
        <v>984.59550000000002</v>
      </c>
      <c r="H162" s="3">
        <f t="shared" si="1"/>
        <v>0.43999999999994088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11716.43</v>
      </c>
      <c r="D163" s="2">
        <f>'PR-RAS'!E167</f>
        <v>18988.060000000001</v>
      </c>
      <c r="E163" s="2">
        <v>0</v>
      </c>
      <c r="F163" s="2">
        <v>0</v>
      </c>
      <c r="G163" s="3">
        <f t="shared" si="0"/>
        <v>8050.1931000000004</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3670</v>
      </c>
      <c r="D164" s="2">
        <f>'PR-RAS'!E168</f>
        <v>6551.21</v>
      </c>
      <c r="E164" s="2">
        <v>0</v>
      </c>
      <c r="F164" s="2">
        <v>0</v>
      </c>
      <c r="G164" s="3">
        <f t="shared" si="0"/>
        <v>2733.9044599999997</v>
      </c>
      <c r="H164" s="3">
        <f t="shared" si="1"/>
        <v>0.21000000000003638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185</v>
      </c>
      <c r="D165" s="2">
        <f>'PR-RAS'!E169</f>
        <v>125</v>
      </c>
      <c r="E165" s="2">
        <v>0</v>
      </c>
      <c r="F165" s="2">
        <v>0</v>
      </c>
      <c r="G165" s="3">
        <f t="shared" si="0"/>
        <v>71.34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61405.29</v>
      </c>
      <c r="D166" s="2">
        <f>'PR-RAS'!E170</f>
        <v>69234.36</v>
      </c>
      <c r="E166" s="2">
        <v>0</v>
      </c>
      <c r="F166" s="2">
        <v>0</v>
      </c>
      <c r="G166" s="3">
        <f t="shared" si="0"/>
        <v>32979.211650000005</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17310.060000000001</v>
      </c>
      <c r="D167" s="2">
        <f>'PR-RAS'!E171</f>
        <v>25066.799999999999</v>
      </c>
      <c r="E167" s="2">
        <v>0</v>
      </c>
      <c r="F167" s="2">
        <v>0</v>
      </c>
      <c r="G167" s="3">
        <f t="shared" si="0"/>
        <v>11195.647560000001</v>
      </c>
      <c r="H167" s="3">
        <f t="shared" si="1"/>
        <v>0.26000000000203727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33079.269999999997</v>
      </c>
      <c r="D169" s="2">
        <f>'PR-RAS'!E173</f>
        <v>34535.050000000003</v>
      </c>
      <c r="E169" s="2">
        <v>0</v>
      </c>
      <c r="F169" s="2">
        <v>0</v>
      </c>
      <c r="G169" s="3">
        <f t="shared" si="0"/>
        <v>17161.094160000001</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9719.56</v>
      </c>
      <c r="D170" s="2">
        <f>'PR-RAS'!E174</f>
        <v>9146.7099999999991</v>
      </c>
      <c r="E170" s="2">
        <v>0</v>
      </c>
      <c r="F170" s="2">
        <v>0</v>
      </c>
      <c r="G170" s="3">
        <f t="shared" si="0"/>
        <v>4734.19362</v>
      </c>
      <c r="H170" s="3">
        <f t="shared" si="1"/>
        <v>0.73000000000138243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1296.4000000000001</v>
      </c>
      <c r="D171" s="2">
        <f>'PR-RAS'!E175</f>
        <v>485.8</v>
      </c>
      <c r="E171" s="2">
        <v>0</v>
      </c>
      <c r="F171" s="2">
        <v>0</v>
      </c>
      <c r="G171" s="3">
        <f t="shared" si="0"/>
        <v>385.56</v>
      </c>
      <c r="H171" s="3">
        <f t="shared" si="1"/>
        <v>0.60000000000007958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497727.06999999995</v>
      </c>
      <c r="D174" s="2">
        <f>'PR-RAS'!E178</f>
        <v>406784.35</v>
      </c>
      <c r="E174" s="2">
        <v>0</v>
      </c>
      <c r="F174" s="2">
        <v>0</v>
      </c>
      <c r="G174" s="3">
        <f t="shared" si="0"/>
        <v>226854.16820999997</v>
      </c>
      <c r="H174" s="3">
        <f t="shared" si="1"/>
        <v>0.41999999992549419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7287.55</v>
      </c>
      <c r="D175" s="2">
        <f>'PR-RAS'!E179</f>
        <v>8135.58</v>
      </c>
      <c r="E175" s="2">
        <v>0</v>
      </c>
      <c r="F175" s="2">
        <v>0</v>
      </c>
      <c r="G175" s="3">
        <f t="shared" si="0"/>
        <v>4099.2155399999992</v>
      </c>
      <c r="H175" s="3">
        <f t="shared" si="1"/>
        <v>0.86999999999989086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245312.31</v>
      </c>
      <c r="D176" s="2">
        <f>'PR-RAS'!E180</f>
        <v>205344.9</v>
      </c>
      <c r="E176" s="2">
        <v>0</v>
      </c>
      <c r="F176" s="2">
        <v>0</v>
      </c>
      <c r="G176" s="3">
        <f t="shared" si="0"/>
        <v>114800.36924999999</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45060.9</v>
      </c>
      <c r="D177" s="2">
        <f>'PR-RAS'!E181</f>
        <v>22421.21</v>
      </c>
      <c r="E177" s="2">
        <v>0</v>
      </c>
      <c r="F177" s="2">
        <v>0</v>
      </c>
      <c r="G177" s="3">
        <f t="shared" si="0"/>
        <v>15822.98432</v>
      </c>
      <c r="H177" s="3">
        <f t="shared" si="1"/>
        <v>0.30999999999767169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15239.35</v>
      </c>
      <c r="D178" s="2">
        <f>'PR-RAS'!E182</f>
        <v>15652.74</v>
      </c>
      <c r="E178" s="2">
        <v>0</v>
      </c>
      <c r="F178" s="2">
        <v>0</v>
      </c>
      <c r="G178" s="3">
        <f t="shared" si="0"/>
        <v>8238.4349099999999</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11493.41</v>
      </c>
      <c r="D179" s="2">
        <f>'PR-RAS'!E183</f>
        <v>12534.94</v>
      </c>
      <c r="E179" s="2">
        <v>0</v>
      </c>
      <c r="F179" s="2">
        <v>0</v>
      </c>
      <c r="G179" s="3">
        <f t="shared" si="0"/>
        <v>6508.2656200000001</v>
      </c>
      <c r="H179" s="3">
        <f t="shared" si="1"/>
        <v>0.46999999999934516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4081.38</v>
      </c>
      <c r="D180" s="2">
        <f>'PR-RAS'!E184</f>
        <v>3927.76</v>
      </c>
      <c r="E180" s="2">
        <v>0</v>
      </c>
      <c r="F180" s="2">
        <v>0</v>
      </c>
      <c r="G180" s="3">
        <f t="shared" si="0"/>
        <v>2136.7051000000001</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68145.31</v>
      </c>
      <c r="D181" s="2">
        <f>'PR-RAS'!E185</f>
        <v>74089.19</v>
      </c>
      <c r="E181" s="2">
        <v>0</v>
      </c>
      <c r="F181" s="2">
        <v>0</v>
      </c>
      <c r="G181" s="3">
        <f t="shared" si="0"/>
        <v>38938.264199999998</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53871.55</v>
      </c>
      <c r="D182" s="2">
        <f>'PR-RAS'!E186</f>
        <v>7784.25</v>
      </c>
      <c r="E182" s="2">
        <v>0</v>
      </c>
      <c r="F182" s="2">
        <v>0</v>
      </c>
      <c r="G182" s="3">
        <f t="shared" si="0"/>
        <v>12568.64905</v>
      </c>
      <c r="H182" s="3">
        <f t="shared" si="1"/>
        <v>0.69999999999708962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47235.31</v>
      </c>
      <c r="D183" s="2">
        <f>'PR-RAS'!E187</f>
        <v>56893.78</v>
      </c>
      <c r="E183" s="2">
        <v>0</v>
      </c>
      <c r="F183" s="2">
        <v>0</v>
      </c>
      <c r="G183" s="3">
        <f t="shared" si="0"/>
        <v>29306.162339999999</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1303.9100000000001</v>
      </c>
      <c r="D184" s="2">
        <f>'PR-RAS'!E188</f>
        <v>714.07</v>
      </c>
      <c r="E184" s="2">
        <v>0</v>
      </c>
      <c r="F184" s="2">
        <v>0</v>
      </c>
      <c r="G184" s="3">
        <f t="shared" si="0"/>
        <v>499.96514999999999</v>
      </c>
      <c r="H184" s="3">
        <f t="shared" si="1"/>
        <v>0.15999999999996817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57923.959999999992</v>
      </c>
      <c r="D190" s="2">
        <f>'PR-RAS'!E194</f>
        <v>62041.090000000004</v>
      </c>
      <c r="E190" s="2">
        <v>0</v>
      </c>
      <c r="F190" s="2">
        <v>0</v>
      </c>
      <c r="G190" s="3">
        <f t="shared" si="0"/>
        <v>34399.160460000006</v>
      </c>
      <c r="H190" s="3">
        <f t="shared" si="1"/>
        <v>0.13000000001193257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24566.16</v>
      </c>
      <c r="D191" s="2">
        <f>'PR-RAS'!E195</f>
        <v>25231.200000000001</v>
      </c>
      <c r="E191" s="2">
        <v>0</v>
      </c>
      <c r="F191" s="2">
        <v>0</v>
      </c>
      <c r="G191" s="3">
        <f t="shared" si="0"/>
        <v>14255.4264</v>
      </c>
      <c r="H191" s="3">
        <f t="shared" si="1"/>
        <v>0.36000000000058208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2772.74</v>
      </c>
      <c r="D192" s="2">
        <f>'PR-RAS'!E196</f>
        <v>3804.4</v>
      </c>
      <c r="E192" s="2">
        <v>0</v>
      </c>
      <c r="F192" s="2">
        <v>0</v>
      </c>
      <c r="G192" s="3">
        <f t="shared" si="0"/>
        <v>1982.8741400000001</v>
      </c>
      <c r="H192" s="3">
        <f t="shared" si="1"/>
        <v>0.66000000000030923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25078.69</v>
      </c>
      <c r="D193" s="2">
        <f>'PR-RAS'!E197</f>
        <v>20825.240000000002</v>
      </c>
      <c r="E193" s="2">
        <v>0</v>
      </c>
      <c r="F193" s="2">
        <v>0</v>
      </c>
      <c r="G193" s="3">
        <f t="shared" si="0"/>
        <v>12812.00064</v>
      </c>
      <c r="H193" s="3">
        <f t="shared" si="1"/>
        <v>0.55000000000291038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625.64</v>
      </c>
      <c r="D195" s="2">
        <f>'PR-RAS'!E199</f>
        <v>3340.91</v>
      </c>
      <c r="E195" s="2">
        <v>0</v>
      </c>
      <c r="F195" s="2">
        <v>0</v>
      </c>
      <c r="G195" s="3">
        <f t="shared" si="0"/>
        <v>1417.64724</v>
      </c>
      <c r="H195" s="3">
        <f t="shared" si="1"/>
        <v>0.45000000000015916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695.49</v>
      </c>
      <c r="D196" s="2">
        <f>'PR-RAS'!E200</f>
        <v>399.48</v>
      </c>
      <c r="E196" s="2">
        <v>0</v>
      </c>
      <c r="F196" s="2">
        <v>0</v>
      </c>
      <c r="G196" s="3">
        <f t="shared" si="0"/>
        <v>291.41775000000001</v>
      </c>
      <c r="H196" s="3">
        <f t="shared" si="1"/>
        <v>0.97000000000002728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4185.24</v>
      </c>
      <c r="D197" s="2">
        <f>'PR-RAS'!E201</f>
        <v>8439.86</v>
      </c>
      <c r="E197" s="2">
        <v>0</v>
      </c>
      <c r="F197" s="2">
        <v>0</v>
      </c>
      <c r="G197" s="3">
        <f t="shared" si="0"/>
        <v>4128.7321599999996</v>
      </c>
      <c r="H197" s="3">
        <f t="shared" si="1"/>
        <v>0.37999999999919964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3088.35</v>
      </c>
      <c r="D198" s="2">
        <f>'PR-RAS'!E202</f>
        <v>3536.24</v>
      </c>
      <c r="E198" s="2">
        <v>0</v>
      </c>
      <c r="F198" s="2">
        <v>0</v>
      </c>
      <c r="G198" s="3">
        <f t="shared" si="0"/>
        <v>2001.6835100000001</v>
      </c>
      <c r="H198" s="3">
        <f t="shared" si="1"/>
        <v>0.58999999999969077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3088.35</v>
      </c>
      <c r="D212" s="2">
        <f>'PR-RAS'!E216</f>
        <v>3536.24</v>
      </c>
      <c r="E212" s="2">
        <v>0</v>
      </c>
      <c r="F212" s="2">
        <v>0</v>
      </c>
      <c r="G212" s="3">
        <f t="shared" si="0"/>
        <v>2143.9351299999998</v>
      </c>
      <c r="H212" s="3">
        <f t="shared" si="1"/>
        <v>0.58999999999969077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3085.71</v>
      </c>
      <c r="D213" s="2">
        <f>'PR-RAS'!E217</f>
        <v>3533.7</v>
      </c>
      <c r="E213" s="2">
        <v>0</v>
      </c>
      <c r="F213" s="2">
        <v>0</v>
      </c>
      <c r="G213" s="3">
        <f t="shared" si="0"/>
        <v>2152.4593199999999</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2.64</v>
      </c>
      <c r="D215" s="2">
        <f>'PR-RAS'!E219</f>
        <v>2.54</v>
      </c>
      <c r="E215" s="2">
        <v>0</v>
      </c>
      <c r="F215" s="2">
        <v>0</v>
      </c>
      <c r="G215" s="3">
        <f t="shared" si="0"/>
        <v>1.6520800000000002</v>
      </c>
      <c r="H215" s="3">
        <f t="shared" si="1"/>
        <v>0.81999999999999984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54745.11</v>
      </c>
      <c r="D217" s="2">
        <f>'PR-RAS'!E221</f>
        <v>61839.03</v>
      </c>
      <c r="E217" s="2">
        <v>0</v>
      </c>
      <c r="F217" s="2">
        <v>0</v>
      </c>
      <c r="G217" s="3">
        <f t="shared" si="0"/>
        <v>38539.404719999999</v>
      </c>
      <c r="H217" s="3">
        <f t="shared" si="1"/>
        <v>0.13999999999941792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54745.11</v>
      </c>
      <c r="D221" s="2">
        <f>'PR-RAS'!E225</f>
        <v>61839.03</v>
      </c>
      <c r="E221" s="2">
        <v>0</v>
      </c>
      <c r="F221" s="2">
        <v>0</v>
      </c>
      <c r="G221" s="3">
        <f t="shared" si="0"/>
        <v>39253.097399999999</v>
      </c>
      <c r="H221" s="3">
        <f t="shared" si="1"/>
        <v>0.13999999999941792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8612</v>
      </c>
      <c r="D223" s="2">
        <f>'PR-RAS'!E227</f>
        <v>23310.1</v>
      </c>
      <c r="E223" s="2">
        <v>0</v>
      </c>
      <c r="F223" s="2">
        <v>0</v>
      </c>
      <c r="G223" s="3">
        <f t="shared" si="0"/>
        <v>12261.5484</v>
      </c>
      <c r="H223" s="3">
        <f t="shared" si="1"/>
        <v>9.9999999998544808E-2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46133.11</v>
      </c>
      <c r="D224" s="2">
        <f>'PR-RAS'!E228</f>
        <v>38528.93</v>
      </c>
      <c r="E224" s="2">
        <v>0</v>
      </c>
      <c r="F224" s="2">
        <v>0</v>
      </c>
      <c r="G224" s="3">
        <f t="shared" si="0"/>
        <v>27471.586310000002</v>
      </c>
      <c r="H224" s="3">
        <f t="shared" si="1"/>
        <v>0.18000000000029104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242918.71000000002</v>
      </c>
      <c r="D226" s="2">
        <f>'PR-RAS'!E230</f>
        <v>291238.77</v>
      </c>
      <c r="E226" s="2">
        <v>0</v>
      </c>
      <c r="F226" s="2">
        <v>0</v>
      </c>
      <c r="G226" s="3">
        <f t="shared" si="0"/>
        <v>185714.15625</v>
      </c>
      <c r="H226" s="3">
        <f t="shared" si="1"/>
        <v>0.51999999996041879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31360.95</v>
      </c>
      <c r="D233" s="2">
        <f>'PR-RAS'!E237</f>
        <v>39584.74</v>
      </c>
      <c r="E233" s="2">
        <v>0</v>
      </c>
      <c r="F233" s="2">
        <v>0</v>
      </c>
      <c r="G233" s="3">
        <f t="shared" si="0"/>
        <v>25643.05976</v>
      </c>
      <c r="H233" s="3">
        <f t="shared" si="1"/>
        <v>0.31000000000130967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31360.95</v>
      </c>
      <c r="D234" s="2">
        <f>'PR-RAS'!E238</f>
        <v>39584.74</v>
      </c>
      <c r="E234" s="2">
        <v>0</v>
      </c>
      <c r="F234" s="2">
        <v>0</v>
      </c>
      <c r="G234" s="3">
        <f t="shared" si="0"/>
        <v>25753.590189999999</v>
      </c>
      <c r="H234" s="3">
        <f t="shared" si="1"/>
        <v>0.31000000000130967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211557.76000000001</v>
      </c>
      <c r="D242" s="2">
        <f>'PR-RAS'!E246</f>
        <v>251654.03</v>
      </c>
      <c r="E242" s="2">
        <v>0</v>
      </c>
      <c r="F242" s="2">
        <v>0</v>
      </c>
      <c r="G242" s="3">
        <f t="shared" si="0"/>
        <v>172282.66262000002</v>
      </c>
      <c r="H242" s="3">
        <f t="shared" si="1"/>
        <v>0.26999999998952262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211557.76000000001</v>
      </c>
      <c r="D243" s="2">
        <f>'PR-RAS'!E247</f>
        <v>251654.03</v>
      </c>
      <c r="E243" s="2">
        <v>0</v>
      </c>
      <c r="F243" s="2">
        <v>0</v>
      </c>
      <c r="G243" s="3">
        <f t="shared" si="0"/>
        <v>172997.52844000002</v>
      </c>
      <c r="H243" s="3">
        <f t="shared" si="1"/>
        <v>0.26999999998952262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94141.05</v>
      </c>
      <c r="D258" s="2">
        <f>'PR-RAS'!E262</f>
        <v>171297.61000000002</v>
      </c>
      <c r="E258" s="2">
        <v>0</v>
      </c>
      <c r="F258" s="2">
        <v>0</v>
      </c>
      <c r="G258" s="3">
        <f t="shared" si="0"/>
        <v>112241.22139000001</v>
      </c>
      <c r="H258" s="3">
        <f t="shared" si="1"/>
        <v>0.43999999998777639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94141.05</v>
      </c>
      <c r="D265" s="2">
        <f>'PR-RAS'!E269</f>
        <v>171297.61000000002</v>
      </c>
      <c r="E265" s="2">
        <v>0</v>
      </c>
      <c r="F265" s="2">
        <v>0</v>
      </c>
      <c r="G265" s="3">
        <f t="shared" si="0"/>
        <v>115298.37528000001</v>
      </c>
      <c r="H265" s="3">
        <f t="shared" si="1"/>
        <v>0.43999999998777639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93069.05</v>
      </c>
      <c r="D266" s="2">
        <f>'PR-RAS'!E270</f>
        <v>169468.04</v>
      </c>
      <c r="E266" s="2">
        <v>0</v>
      </c>
      <c r="F266" s="2">
        <v>0</v>
      </c>
      <c r="G266" s="3">
        <f t="shared" si="0"/>
        <v>114481.35945</v>
      </c>
      <c r="H266" s="3">
        <f t="shared" si="1"/>
        <v>9.0000000011059456E-2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1072</v>
      </c>
      <c r="D267" s="2">
        <f>'PR-RAS'!E271</f>
        <v>1829.57</v>
      </c>
      <c r="E267" s="2">
        <v>0</v>
      </c>
      <c r="F267" s="2">
        <v>0</v>
      </c>
      <c r="G267" s="3">
        <f t="shared" si="0"/>
        <v>1258.48324</v>
      </c>
      <c r="H267" s="3">
        <f t="shared" si="1"/>
        <v>0.43000000000006366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142189.61000000002</v>
      </c>
      <c r="D269" s="2">
        <f>'PR-RAS'!E273</f>
        <v>158846.76</v>
      </c>
      <c r="E269" s="2">
        <v>0</v>
      </c>
      <c r="F269" s="2">
        <v>0</v>
      </c>
      <c r="G269" s="3">
        <f t="shared" si="0"/>
        <v>123248.67884000001</v>
      </c>
      <c r="H269" s="3">
        <f t="shared" si="1"/>
        <v>0.62999999997555278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133950.45000000001</v>
      </c>
      <c r="D270" s="2">
        <f>'PR-RAS'!E274</f>
        <v>157426.84</v>
      </c>
      <c r="E270" s="2">
        <v>0</v>
      </c>
      <c r="F270" s="2">
        <v>0</v>
      </c>
      <c r="G270" s="3">
        <f t="shared" si="0"/>
        <v>120728.31097000001</v>
      </c>
      <c r="H270" s="3">
        <f t="shared" si="1"/>
        <v>0.61000000001513399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133919.85</v>
      </c>
      <c r="D271" s="2">
        <f>'PR-RAS'!E275</f>
        <v>157426.84</v>
      </c>
      <c r="E271" s="2">
        <v>0</v>
      </c>
      <c r="F271" s="2">
        <v>0</v>
      </c>
      <c r="G271" s="3">
        <f t="shared" si="0"/>
        <v>121168.85310000002</v>
      </c>
      <c r="H271" s="3">
        <f t="shared" si="1"/>
        <v>0.30999999999767169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30.6</v>
      </c>
      <c r="D272" s="2">
        <f>'PR-RAS'!E276</f>
        <v>0</v>
      </c>
      <c r="E272" s="2">
        <v>0</v>
      </c>
      <c r="F272" s="2">
        <v>0</v>
      </c>
      <c r="G272" s="3">
        <f t="shared" si="0"/>
        <v>8.2926000000000002</v>
      </c>
      <c r="H272" s="3">
        <f t="shared" si="1"/>
        <v>0.39999999999999858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5828</v>
      </c>
      <c r="D274" s="2">
        <f>'PR-RAS'!E278</f>
        <v>169.92</v>
      </c>
      <c r="E274" s="2">
        <v>0</v>
      </c>
      <c r="F274" s="2">
        <v>0</v>
      </c>
      <c r="G274" s="3">
        <f t="shared" si="0"/>
        <v>1683.8203200000003</v>
      </c>
      <c r="H274" s="3">
        <f t="shared" si="1"/>
        <v>8.0000000000012506E-2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5828</v>
      </c>
      <c r="D275" s="2">
        <f>'PR-RAS'!E279</f>
        <v>169.92</v>
      </c>
      <c r="E275" s="2">
        <v>0</v>
      </c>
      <c r="F275" s="2">
        <v>0</v>
      </c>
      <c r="G275" s="3">
        <f t="shared" ref="G275:G528" si="12">(B275/1000)*(C275*1+D275*2)</f>
        <v>1689.9881600000001</v>
      </c>
      <c r="H275" s="3">
        <f t="shared" ref="H275:H528" si="13">ABS(C275-ROUND(C275,0))+ABS(D275-ROUND(D275,0))</f>
        <v>8.0000000000012506E-2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2411.16</v>
      </c>
      <c r="D285" s="2">
        <f>'PR-RAS'!E289</f>
        <v>1250</v>
      </c>
      <c r="E285" s="2">
        <v>0</v>
      </c>
      <c r="F285" s="2">
        <v>0</v>
      </c>
      <c r="G285" s="3">
        <f t="shared" si="12"/>
        <v>1394.7694399999998</v>
      </c>
      <c r="H285" s="3">
        <f t="shared" si="13"/>
        <v>0.15999999999985448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2411.16</v>
      </c>
      <c r="D286" s="2">
        <f>'PR-RAS'!E290</f>
        <v>1250</v>
      </c>
      <c r="E286" s="2">
        <v>0</v>
      </c>
      <c r="F286" s="2">
        <v>0</v>
      </c>
      <c r="G286" s="3">
        <f t="shared" si="12"/>
        <v>1399.6805999999999</v>
      </c>
      <c r="H286" s="3">
        <f t="shared" si="13"/>
        <v>0.15999999999985448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1497413.16</v>
      </c>
      <c r="D295" s="2">
        <f>'PR-RAS'!E299</f>
        <v>1816967.11</v>
      </c>
      <c r="E295" s="2">
        <v>0</v>
      </c>
      <c r="F295" s="2">
        <v>0</v>
      </c>
      <c r="G295" s="3">
        <f t="shared" si="12"/>
        <v>1508616.1297199999</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597381.78000000026</v>
      </c>
      <c r="D296" s="2">
        <f>'PR-RAS'!E300</f>
        <v>886898.12999999966</v>
      </c>
      <c r="E296" s="2">
        <v>0</v>
      </c>
      <c r="F296" s="2">
        <v>0</v>
      </c>
      <c r="G296" s="3">
        <f t="shared" si="12"/>
        <v>699497.52179999987</v>
      </c>
      <c r="H296" s="3">
        <f t="shared" si="13"/>
        <v>0.34999999939464033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400521.94</v>
      </c>
      <c r="D298" s="2">
        <f>'PR-RAS'!E302</f>
        <v>757201.79</v>
      </c>
      <c r="E298" s="2">
        <v>0</v>
      </c>
      <c r="F298" s="2">
        <v>0</v>
      </c>
      <c r="G298" s="3">
        <f t="shared" si="12"/>
        <v>568732.87943999993</v>
      </c>
      <c r="H298" s="3">
        <f t="shared" si="13"/>
        <v>0.26999999996041879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16753.78</v>
      </c>
      <c r="D300" s="2">
        <f>'PR-RAS'!E304</f>
        <v>13755.45</v>
      </c>
      <c r="E300" s="2">
        <v>0</v>
      </c>
      <c r="F300" s="2">
        <v>0</v>
      </c>
      <c r="G300" s="3">
        <f t="shared" si="12"/>
        <v>13235.13932</v>
      </c>
      <c r="H300" s="3">
        <f t="shared" si="13"/>
        <v>0.67000000000189175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26.28</v>
      </c>
      <c r="D301" s="2">
        <f>'PR-RAS'!E305</f>
        <v>0</v>
      </c>
      <c r="E301" s="2">
        <v>0</v>
      </c>
      <c r="F301" s="2">
        <v>0</v>
      </c>
      <c r="G301" s="3">
        <f t="shared" si="12"/>
        <v>7.8840000000000003</v>
      </c>
      <c r="H301" s="3">
        <f t="shared" si="13"/>
        <v>0.28000000000000114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19846.47</v>
      </c>
      <c r="D303" s="2">
        <f>'PR-RAS'!E308</f>
        <v>20974.9</v>
      </c>
      <c r="E303" s="2">
        <v>0</v>
      </c>
      <c r="F303" s="2">
        <v>0</v>
      </c>
      <c r="G303" s="3">
        <f t="shared" si="12"/>
        <v>18662.473539999999</v>
      </c>
      <c r="H303" s="3">
        <f t="shared" si="13"/>
        <v>0.56999999999970896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19846.47</v>
      </c>
      <c r="D304" s="2">
        <f>'PR-RAS'!E309</f>
        <v>3725.07</v>
      </c>
      <c r="E304" s="2">
        <v>0</v>
      </c>
      <c r="F304" s="2">
        <v>0</v>
      </c>
      <c r="G304" s="3">
        <f t="shared" si="12"/>
        <v>8270.8728300000002</v>
      </c>
      <c r="H304" s="3">
        <f t="shared" si="13"/>
        <v>0.54000000000132786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19846.47</v>
      </c>
      <c r="D305" s="2">
        <f>'PR-RAS'!E310</f>
        <v>3725.07</v>
      </c>
      <c r="E305" s="2">
        <v>0</v>
      </c>
      <c r="F305" s="2">
        <v>0</v>
      </c>
      <c r="G305" s="3">
        <f t="shared" si="12"/>
        <v>8298.1694399999997</v>
      </c>
      <c r="H305" s="3">
        <f t="shared" si="13"/>
        <v>0.54000000000132786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19846.47</v>
      </c>
      <c r="D306" s="2">
        <f>'PR-RAS'!E311</f>
        <v>3725.07</v>
      </c>
      <c r="E306" s="2">
        <v>0</v>
      </c>
      <c r="F306" s="2">
        <v>0</v>
      </c>
      <c r="G306" s="3">
        <f t="shared" si="12"/>
        <v>8325.4660499999991</v>
      </c>
      <c r="H306" s="3">
        <f t="shared" si="13"/>
        <v>0.54000000000132786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17249.830000000002</v>
      </c>
      <c r="E316" s="2">
        <v>0</v>
      </c>
      <c r="F316" s="2">
        <v>0</v>
      </c>
      <c r="G316" s="3">
        <f t="shared" si="12"/>
        <v>10867.392900000001</v>
      </c>
      <c r="H316" s="3">
        <f t="shared" si="13"/>
        <v>0.16999999999825377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373.65</v>
      </c>
      <c r="E317" s="2">
        <v>0</v>
      </c>
      <c r="F317" s="2">
        <v>0</v>
      </c>
      <c r="G317" s="3">
        <f t="shared" si="12"/>
        <v>236.14679999999998</v>
      </c>
      <c r="H317" s="3">
        <f t="shared" si="13"/>
        <v>0.35000000000002274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373.65</v>
      </c>
      <c r="E318" s="2">
        <v>0</v>
      </c>
      <c r="F318" s="2">
        <v>0</v>
      </c>
      <c r="G318" s="3">
        <f t="shared" si="12"/>
        <v>236.89409999999998</v>
      </c>
      <c r="H318" s="3">
        <f t="shared" si="13"/>
        <v>0.35000000000002274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265.18</v>
      </c>
      <c r="E322" s="2">
        <v>0</v>
      </c>
      <c r="F322" s="2">
        <v>0</v>
      </c>
      <c r="G322" s="3">
        <f t="shared" si="12"/>
        <v>170.24556000000001</v>
      </c>
      <c r="H322" s="3">
        <f t="shared" si="13"/>
        <v>0.18000000000000682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265.18</v>
      </c>
      <c r="E323" s="2">
        <v>0</v>
      </c>
      <c r="F323" s="2">
        <v>0</v>
      </c>
      <c r="G323" s="3">
        <f t="shared" si="12"/>
        <v>170.77592000000001</v>
      </c>
      <c r="H323" s="3">
        <f t="shared" si="13"/>
        <v>0.18000000000000682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16611</v>
      </c>
      <c r="E331" s="2">
        <v>0</v>
      </c>
      <c r="F331" s="2">
        <v>0</v>
      </c>
      <c r="G331" s="3">
        <f t="shared" si="12"/>
        <v>10963.26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16611</v>
      </c>
      <c r="E332" s="2">
        <v>0</v>
      </c>
      <c r="F332" s="2">
        <v>0</v>
      </c>
      <c r="G332" s="3">
        <f t="shared" si="12"/>
        <v>10996.482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660021.35</v>
      </c>
      <c r="D355" s="2">
        <f>'PR-RAS'!E360</f>
        <v>707356.87</v>
      </c>
      <c r="E355" s="2">
        <v>0</v>
      </c>
      <c r="F355" s="2">
        <v>0</v>
      </c>
      <c r="G355" s="3">
        <f t="shared" si="12"/>
        <v>734456.22185999993</v>
      </c>
      <c r="H355" s="3">
        <f t="shared" si="13"/>
        <v>0.47999999998137355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96474.04</v>
      </c>
      <c r="D356" s="2">
        <f>'PR-RAS'!E361</f>
        <v>142911.54999999999</v>
      </c>
      <c r="E356" s="2">
        <v>0</v>
      </c>
      <c r="F356" s="2">
        <v>0</v>
      </c>
      <c r="G356" s="3">
        <f t="shared" si="12"/>
        <v>135715.48469999997</v>
      </c>
      <c r="H356" s="3">
        <f t="shared" si="13"/>
        <v>0.49000000000523869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96474.04</v>
      </c>
      <c r="D361" s="2">
        <f>'PR-RAS'!E366</f>
        <v>142911.54999999999</v>
      </c>
      <c r="E361" s="2">
        <v>0</v>
      </c>
      <c r="F361" s="2">
        <v>0</v>
      </c>
      <c r="G361" s="3">
        <f t="shared" si="12"/>
        <v>137626.97039999999</v>
      </c>
      <c r="H361" s="3">
        <f t="shared" si="13"/>
        <v>0.49000000000523869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96474.04</v>
      </c>
      <c r="D365" s="2">
        <f>'PR-RAS'!E370</f>
        <v>142911.54999999999</v>
      </c>
      <c r="E365" s="2">
        <v>0</v>
      </c>
      <c r="F365" s="2">
        <v>0</v>
      </c>
      <c r="G365" s="3">
        <f t="shared" si="12"/>
        <v>139156.15895999997</v>
      </c>
      <c r="H365" s="3">
        <f t="shared" si="13"/>
        <v>0.49000000000523869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399303.92</v>
      </c>
      <c r="D368" s="2">
        <f>'PR-RAS'!E373</f>
        <v>467001.57</v>
      </c>
      <c r="E368" s="2">
        <v>0</v>
      </c>
      <c r="F368" s="2">
        <v>0</v>
      </c>
      <c r="G368" s="3">
        <f t="shared" si="12"/>
        <v>489323.69102000003</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227852.25</v>
      </c>
      <c r="D369" s="2">
        <f>'PR-RAS'!E374</f>
        <v>270781.26</v>
      </c>
      <c r="E369" s="2">
        <v>0</v>
      </c>
      <c r="F369" s="2">
        <v>0</v>
      </c>
      <c r="G369" s="3">
        <f t="shared" si="12"/>
        <v>283144.63536000001</v>
      </c>
      <c r="H369" s="3">
        <f t="shared" si="13"/>
        <v>0.51000000000931323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180749.7</v>
      </c>
      <c r="D372" s="2">
        <f>'PR-RAS'!E377</f>
        <v>222988.84</v>
      </c>
      <c r="E372" s="2">
        <v>0</v>
      </c>
      <c r="F372" s="2">
        <v>0</v>
      </c>
      <c r="G372" s="3">
        <f t="shared" si="12"/>
        <v>232515.85798</v>
      </c>
      <c r="H372" s="3">
        <f t="shared" si="13"/>
        <v>0.45999999999185093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47102.55</v>
      </c>
      <c r="D373" s="2">
        <f>'PR-RAS'!E378</f>
        <v>47792.42</v>
      </c>
      <c r="E373" s="2">
        <v>0</v>
      </c>
      <c r="F373" s="2">
        <v>0</v>
      </c>
      <c r="G373" s="3">
        <f t="shared" si="12"/>
        <v>53079.709080000008</v>
      </c>
      <c r="H373" s="3">
        <f t="shared" si="13"/>
        <v>0.86999999999534339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162639.16999999998</v>
      </c>
      <c r="D374" s="2">
        <f>'PR-RAS'!E379</f>
        <v>139101.56</v>
      </c>
      <c r="E374" s="2">
        <v>0</v>
      </c>
      <c r="F374" s="2">
        <v>0</v>
      </c>
      <c r="G374" s="3">
        <f t="shared" si="12"/>
        <v>164434.17416999998</v>
      </c>
      <c r="H374" s="3">
        <f t="shared" si="13"/>
        <v>0.60999999998603016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4157.05</v>
      </c>
      <c r="D375" s="2">
        <f>'PR-RAS'!E380</f>
        <v>8391.19</v>
      </c>
      <c r="E375" s="2">
        <v>0</v>
      </c>
      <c r="F375" s="2">
        <v>0</v>
      </c>
      <c r="G375" s="3">
        <f t="shared" si="12"/>
        <v>7831.3468199999998</v>
      </c>
      <c r="H375" s="3">
        <f t="shared" si="13"/>
        <v>0.24000000000069122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1980</v>
      </c>
      <c r="D376" s="2">
        <f>'PR-RAS'!E381</f>
        <v>3854.34</v>
      </c>
      <c r="E376" s="2">
        <v>0</v>
      </c>
      <c r="F376" s="2">
        <v>0</v>
      </c>
      <c r="G376" s="3">
        <f t="shared" si="12"/>
        <v>3633.2550000000001</v>
      </c>
      <c r="H376" s="3">
        <f t="shared" si="13"/>
        <v>0.34000000000014552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12046.88</v>
      </c>
      <c r="E377" s="2">
        <v>0</v>
      </c>
      <c r="F377" s="2">
        <v>0</v>
      </c>
      <c r="G377" s="3">
        <f t="shared" si="12"/>
        <v>9059.2537599999996</v>
      </c>
      <c r="H377" s="3">
        <f t="shared" si="13"/>
        <v>0.12000000000080036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32870.25</v>
      </c>
      <c r="D378" s="2">
        <f>'PR-RAS'!E383</f>
        <v>8206.8799999999992</v>
      </c>
      <c r="E378" s="2">
        <v>0</v>
      </c>
      <c r="F378" s="2">
        <v>0</v>
      </c>
      <c r="G378" s="3">
        <f t="shared" si="12"/>
        <v>18580.071769999999</v>
      </c>
      <c r="H378" s="3">
        <f t="shared" si="13"/>
        <v>0.37000000000080036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10522.5</v>
      </c>
      <c r="D379" s="2">
        <f>'PR-RAS'!E384</f>
        <v>0</v>
      </c>
      <c r="E379" s="2">
        <v>0</v>
      </c>
      <c r="F379" s="2">
        <v>0</v>
      </c>
      <c r="G379" s="3">
        <f t="shared" si="12"/>
        <v>3977.5050000000001</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20725.310000000001</v>
      </c>
      <c r="E380" s="2">
        <v>0</v>
      </c>
      <c r="F380" s="2">
        <v>0</v>
      </c>
      <c r="G380" s="3">
        <f t="shared" si="12"/>
        <v>15709.78498</v>
      </c>
      <c r="H380" s="3">
        <f t="shared" si="13"/>
        <v>0.31000000000130967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113109.37</v>
      </c>
      <c r="D381" s="2">
        <f>'PR-RAS'!E386</f>
        <v>85876.96</v>
      </c>
      <c r="E381" s="2">
        <v>0</v>
      </c>
      <c r="F381" s="2">
        <v>0</v>
      </c>
      <c r="G381" s="3">
        <f t="shared" si="12"/>
        <v>108248.05020000001</v>
      </c>
      <c r="H381" s="3">
        <f t="shared" si="13"/>
        <v>0.40999999998894054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33075</v>
      </c>
      <c r="E383" s="2">
        <v>0</v>
      </c>
      <c r="F383" s="2">
        <v>0</v>
      </c>
      <c r="G383" s="3">
        <f t="shared" si="12"/>
        <v>25269.3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33075</v>
      </c>
      <c r="E384" s="2">
        <v>0</v>
      </c>
      <c r="F384" s="2">
        <v>0</v>
      </c>
      <c r="G384" s="3">
        <f t="shared" si="12"/>
        <v>25335.45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8812.5</v>
      </c>
      <c r="D396" s="2">
        <f>'PR-RAS'!E401</f>
        <v>24043.75</v>
      </c>
      <c r="E396" s="2">
        <v>0</v>
      </c>
      <c r="F396" s="2">
        <v>0</v>
      </c>
      <c r="G396" s="3">
        <f t="shared" si="12"/>
        <v>22475.5</v>
      </c>
      <c r="H396" s="3">
        <f t="shared" si="13"/>
        <v>0.75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8812.5</v>
      </c>
      <c r="D399" s="2">
        <f>'PR-RAS'!E404</f>
        <v>23687.5</v>
      </c>
      <c r="E399" s="2">
        <v>0</v>
      </c>
      <c r="F399" s="2">
        <v>0</v>
      </c>
      <c r="G399" s="3">
        <f t="shared" si="12"/>
        <v>22362.625</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356.25</v>
      </c>
      <c r="E400" s="2">
        <v>0</v>
      </c>
      <c r="F400" s="2">
        <v>0</v>
      </c>
      <c r="G400" s="3">
        <f t="shared" si="12"/>
        <v>284.28750000000002</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164243.39000000001</v>
      </c>
      <c r="D407" s="2">
        <f>'PR-RAS'!E412</f>
        <v>97443.75</v>
      </c>
      <c r="E407" s="2">
        <v>0</v>
      </c>
      <c r="F407" s="2">
        <v>0</v>
      </c>
      <c r="G407" s="3">
        <f t="shared" si="12"/>
        <v>145807.14134</v>
      </c>
      <c r="H407" s="3">
        <f t="shared" si="13"/>
        <v>0.64000000001396984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76438.64</v>
      </c>
      <c r="D408" s="2">
        <f>'PR-RAS'!E413</f>
        <v>8837.5</v>
      </c>
      <c r="E408" s="2">
        <v>0</v>
      </c>
      <c r="F408" s="2">
        <v>0</v>
      </c>
      <c r="G408" s="3">
        <f t="shared" si="12"/>
        <v>38304.251479999999</v>
      </c>
      <c r="H408" s="3">
        <f t="shared" si="13"/>
        <v>0.86000000000058208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87804.75</v>
      </c>
      <c r="D411" s="2">
        <f>'PR-RAS'!E416</f>
        <v>88606.25</v>
      </c>
      <c r="E411" s="2">
        <v>0</v>
      </c>
      <c r="F411" s="2">
        <v>0</v>
      </c>
      <c r="G411" s="3">
        <f t="shared" si="12"/>
        <v>108657.07249999999</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640174.88</v>
      </c>
      <c r="D413" s="2">
        <f>'PR-RAS'!E418</f>
        <v>686381.97</v>
      </c>
      <c r="E413" s="2">
        <v>0</v>
      </c>
      <c r="F413" s="2">
        <v>0</v>
      </c>
      <c r="G413" s="3">
        <f t="shared" si="12"/>
        <v>829330.79383999994</v>
      </c>
      <c r="H413" s="3">
        <f t="shared" si="13"/>
        <v>0.15000000002328306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112781.45</v>
      </c>
      <c r="D415" s="2">
        <f>'PR-RAS'!E420</f>
        <v>510763.01</v>
      </c>
      <c r="E415" s="2">
        <v>0</v>
      </c>
      <c r="F415" s="2">
        <v>0</v>
      </c>
      <c r="G415" s="3">
        <f t="shared" si="12"/>
        <v>469603.29257999995</v>
      </c>
      <c r="H415" s="3">
        <f t="shared" si="13"/>
        <v>0.46000000000640284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915.66</v>
      </c>
      <c r="D416" s="2">
        <f>'PR-RAS'!E421</f>
        <v>0.03</v>
      </c>
      <c r="E416" s="2">
        <v>0</v>
      </c>
      <c r="F416" s="2">
        <v>0</v>
      </c>
      <c r="G416" s="3">
        <f t="shared" si="12"/>
        <v>380.02379999999994</v>
      </c>
      <c r="H416" s="3">
        <f t="shared" si="13"/>
        <v>0.37000000000003186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2114641.41</v>
      </c>
      <c r="D417" s="2">
        <f>'PR-RAS'!E422</f>
        <v>2724840.1399999997</v>
      </c>
      <c r="E417" s="2">
        <v>0</v>
      </c>
      <c r="F417" s="2">
        <v>0</v>
      </c>
      <c r="G417" s="3">
        <f t="shared" si="12"/>
        <v>3146757.8230399997</v>
      </c>
      <c r="H417" s="3">
        <f t="shared" si="13"/>
        <v>0.54999999981373549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2157434.5099999998</v>
      </c>
      <c r="D418" s="2">
        <f>'PR-RAS'!E423</f>
        <v>2524323.98</v>
      </c>
      <c r="E418" s="2">
        <v>0</v>
      </c>
      <c r="F418" s="2">
        <v>0</v>
      </c>
      <c r="G418" s="3">
        <f t="shared" si="12"/>
        <v>3004936.3899899996</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200516.15999999968</v>
      </c>
      <c r="E419" s="2">
        <v>0</v>
      </c>
      <c r="F419" s="2">
        <v>0</v>
      </c>
      <c r="G419" s="3">
        <f t="shared" si="12"/>
        <v>167631.50975999972</v>
      </c>
      <c r="H419" s="3">
        <f t="shared" si="13"/>
        <v>0.15999999968335032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42793.099999999627</v>
      </c>
      <c r="D420" s="2">
        <f>'PR-RAS'!E425</f>
        <v>0</v>
      </c>
      <c r="E420" s="2">
        <v>0</v>
      </c>
      <c r="F420" s="2">
        <v>0</v>
      </c>
      <c r="G420" s="3">
        <f t="shared" si="12"/>
        <v>17930.308899999844</v>
      </c>
      <c r="H420" s="3">
        <f t="shared" si="13"/>
        <v>9.999999962747097E-2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287740.49</v>
      </c>
      <c r="D421" s="2">
        <f>'PR-RAS'!E426</f>
        <v>246438.78000000003</v>
      </c>
      <c r="E421" s="2">
        <v>0</v>
      </c>
      <c r="F421" s="2">
        <v>0</v>
      </c>
      <c r="G421" s="3">
        <f t="shared" si="12"/>
        <v>327859.58100000001</v>
      </c>
      <c r="H421" s="3">
        <f t="shared" si="13"/>
        <v>0.7099999999627471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17669.439999999999</v>
      </c>
      <c r="D423" s="2">
        <f>'PR-RAS'!E428</f>
        <v>13755.480000000001</v>
      </c>
      <c r="E423" s="2">
        <v>0</v>
      </c>
      <c r="F423" s="2">
        <v>0</v>
      </c>
      <c r="G423" s="3">
        <f t="shared" si="12"/>
        <v>19066.128799999999</v>
      </c>
      <c r="H423" s="3">
        <f t="shared" si="13"/>
        <v>0.92000000000007276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5500</v>
      </c>
      <c r="D424" s="2">
        <f>'PR-RAS'!E430</f>
        <v>38365.449999999997</v>
      </c>
      <c r="E424" s="2">
        <v>0</v>
      </c>
      <c r="F424" s="2">
        <v>0</v>
      </c>
      <c r="G424" s="3">
        <f t="shared" si="12"/>
        <v>34783.670699999995</v>
      </c>
      <c r="H424" s="3">
        <f t="shared" si="13"/>
        <v>0.44999999999708962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5500</v>
      </c>
      <c r="D425" s="2">
        <f>'PR-RAS'!E431</f>
        <v>38365.449999999997</v>
      </c>
      <c r="E425" s="2">
        <v>0</v>
      </c>
      <c r="F425" s="2">
        <v>0</v>
      </c>
      <c r="G425" s="3">
        <f t="shared" si="12"/>
        <v>34865.901599999997</v>
      </c>
      <c r="H425" s="3">
        <f t="shared" si="13"/>
        <v>0.44999999999708962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5500</v>
      </c>
      <c r="D431" s="2">
        <f>'PR-RAS'!E437</f>
        <v>38365.449999999997</v>
      </c>
      <c r="E431" s="2">
        <v>0</v>
      </c>
      <c r="F431" s="2">
        <v>0</v>
      </c>
      <c r="G431" s="3">
        <f t="shared" si="12"/>
        <v>35359.286999999997</v>
      </c>
      <c r="H431" s="3">
        <f t="shared" si="13"/>
        <v>0.44999999999708962</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5500</v>
      </c>
      <c r="D432" s="2">
        <f>'PR-RAS'!E438</f>
        <v>38365.449999999997</v>
      </c>
      <c r="E432" s="2">
        <v>0</v>
      </c>
      <c r="F432" s="2">
        <v>0</v>
      </c>
      <c r="G432" s="3">
        <f t="shared" si="12"/>
        <v>35441.517899999999</v>
      </c>
      <c r="H432" s="3">
        <f t="shared" si="13"/>
        <v>0.44999999999708962</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5500</v>
      </c>
      <c r="D633" s="2">
        <f>'PR-RAS'!E639</f>
        <v>38365.449999999997</v>
      </c>
      <c r="E633" s="2">
        <v>0</v>
      </c>
      <c r="F633" s="2">
        <v>0</v>
      </c>
      <c r="G633" s="3">
        <f t="shared" si="14"/>
        <v>51969.928799999994</v>
      </c>
      <c r="H633" s="3">
        <f t="shared" si="15"/>
        <v>0.44999999999708962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171409.59</v>
      </c>
      <c r="D636" s="2">
        <f>'PR-RAS'!E642</f>
        <v>165909.59</v>
      </c>
      <c r="E636" s="2">
        <v>0</v>
      </c>
      <c r="F636" s="2">
        <v>0</v>
      </c>
      <c r="G636" s="3">
        <f t="shared" si="14"/>
        <v>319550.26895</v>
      </c>
      <c r="H636" s="3">
        <f t="shared" si="15"/>
        <v>0.82000000000698492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2120141.41</v>
      </c>
      <c r="D637" s="2">
        <f>'PR-RAS'!E643</f>
        <v>2763205.59</v>
      </c>
      <c r="E637" s="2">
        <v>0</v>
      </c>
      <c r="F637" s="2">
        <v>0</v>
      </c>
      <c r="G637" s="3">
        <f t="shared" si="14"/>
        <v>4863207.4472399997</v>
      </c>
      <c r="H637" s="3">
        <f t="shared" si="15"/>
        <v>0.82000000029802322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2157434.5099999998</v>
      </c>
      <c r="D638" s="2">
        <f>'PR-RAS'!E644</f>
        <v>2524323.98</v>
      </c>
      <c r="E638" s="2">
        <v>0</v>
      </c>
      <c r="F638" s="2">
        <v>0</v>
      </c>
      <c r="G638" s="3">
        <f t="shared" si="14"/>
        <v>4590274.5333899995</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238881.60999999987</v>
      </c>
      <c r="E639" s="2">
        <v>0</v>
      </c>
      <c r="F639" s="2">
        <v>0</v>
      </c>
      <c r="G639" s="3">
        <f t="shared" si="14"/>
        <v>304812.93435999984</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37293.099999999627</v>
      </c>
      <c r="D640" s="2">
        <f>'PR-RAS'!E646</f>
        <v>0</v>
      </c>
      <c r="E640" s="2">
        <v>0</v>
      </c>
      <c r="F640" s="2">
        <v>0</v>
      </c>
      <c r="G640" s="3">
        <f t="shared" si="14"/>
        <v>23830.290899999763</v>
      </c>
      <c r="H640" s="3">
        <f t="shared" si="15"/>
        <v>9.999999962747097E-2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116330.9</v>
      </c>
      <c r="D641" s="2">
        <f>'PR-RAS'!E647</f>
        <v>80529.190000000031</v>
      </c>
      <c r="E641" s="2">
        <v>0</v>
      </c>
      <c r="F641" s="2">
        <v>0</v>
      </c>
      <c r="G641" s="3">
        <f t="shared" si="14"/>
        <v>177529.13920000003</v>
      </c>
      <c r="H641" s="3">
        <f t="shared" si="15"/>
        <v>0.2900000000372529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79037.800000000367</v>
      </c>
      <c r="D643" s="2">
        <f>'PR-RAS'!E649</f>
        <v>319410.79999999993</v>
      </c>
      <c r="E643" s="2">
        <v>0</v>
      </c>
      <c r="F643" s="2">
        <v>0</v>
      </c>
      <c r="G643" s="3">
        <f t="shared" si="14"/>
        <v>460865.73480000015</v>
      </c>
      <c r="H643" s="3">
        <f t="shared" si="15"/>
        <v>0.39999999970314093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134376.17000000001</v>
      </c>
      <c r="D646" s="2">
        <f>'PR-RAS'!E653</f>
        <v>156628.23000000001</v>
      </c>
      <c r="E646" s="2">
        <v>0</v>
      </c>
      <c r="F646" s="2">
        <v>0</v>
      </c>
      <c r="G646" s="3">
        <f t="shared" si="14"/>
        <v>288723.04635000002</v>
      </c>
      <c r="H646" s="3">
        <f t="shared" si="15"/>
        <v>0.40000000002328306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2160913.2999999998</v>
      </c>
      <c r="D647" s="2">
        <f>'PR-RAS'!E654</f>
        <v>2912513.82</v>
      </c>
      <c r="E647" s="2">
        <v>0</v>
      </c>
      <c r="F647" s="2">
        <v>0</v>
      </c>
      <c r="G647" s="3">
        <f t="shared" si="14"/>
        <v>5158917.84724</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2138661.2400000002</v>
      </c>
      <c r="D648" s="2">
        <f>'PR-RAS'!E655</f>
        <v>2577170.27</v>
      </c>
      <c r="E648" s="2">
        <v>0</v>
      </c>
      <c r="F648" s="2">
        <v>0</v>
      </c>
      <c r="G648" s="3">
        <f t="shared" si="14"/>
        <v>4718572.15166</v>
      </c>
      <c r="H648" s="3">
        <f t="shared" si="15"/>
        <v>0.51000000024214387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156628.22999999952</v>
      </c>
      <c r="D649" s="2">
        <f>'PR-RAS'!E656</f>
        <v>491971.7799999998</v>
      </c>
      <c r="E649" s="2">
        <v>0</v>
      </c>
      <c r="F649" s="2">
        <v>0</v>
      </c>
      <c r="G649" s="3">
        <f t="shared" si="14"/>
        <v>739090.51991999941</v>
      </c>
      <c r="H649" s="3">
        <f t="shared" si="15"/>
        <v>0.44999999972060323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34</v>
      </c>
      <c r="E650" s="2">
        <v>0</v>
      </c>
      <c r="F650" s="2">
        <v>0</v>
      </c>
      <c r="G650" s="3">
        <f t="shared" si="14"/>
        <v>57.112000000000002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v>
      </c>
      <c r="D652" s="2">
        <f>'PR-RAS'!E659</f>
        <v>33</v>
      </c>
      <c r="E652" s="2">
        <v>0</v>
      </c>
      <c r="F652" s="2">
        <v>0</v>
      </c>
      <c r="G652" s="3">
        <f t="shared" si="14"/>
        <v>58.59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7845.12</v>
      </c>
      <c r="E656" s="2">
        <v>0</v>
      </c>
      <c r="F656" s="2">
        <v>0</v>
      </c>
      <c r="G656" s="3">
        <f t="shared" ref="G656:G657" si="16">(B656/1000)*(C656*1+D656*2)</f>
        <v>10277.1072</v>
      </c>
      <c r="H656" s="3">
        <f t="shared" ref="H656:H657" si="17">ABS(C656-ROUND(C656,0))+ABS(D656-ROUND(D656,0))</f>
        <v>0.11999999999989086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30248.49</v>
      </c>
      <c r="E657" s="2">
        <v>0</v>
      </c>
      <c r="F657" s="2">
        <v>0</v>
      </c>
      <c r="G657" s="3">
        <f t="shared" si="16"/>
        <v>39686.018880000003</v>
      </c>
      <c r="H657" s="3">
        <f t="shared" si="17"/>
        <v>0.49000000000160071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160405.82999999999</v>
      </c>
      <c r="D662" s="2">
        <f>'PR-RAS'!E669</f>
        <v>253505.03</v>
      </c>
      <c r="E662" s="2">
        <v>0</v>
      </c>
      <c r="F662" s="2">
        <v>0</v>
      </c>
      <c r="G662" s="3">
        <f t="shared" si="14"/>
        <v>441161.90329000005</v>
      </c>
      <c r="H662" s="3">
        <f t="shared" si="15"/>
        <v>0.20000000001164153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500</v>
      </c>
      <c r="D663" s="2">
        <f>'PR-RAS'!E670</f>
        <v>6999.53</v>
      </c>
      <c r="E663" s="2">
        <v>0</v>
      </c>
      <c r="F663" s="2">
        <v>0</v>
      </c>
      <c r="G663" s="3">
        <f t="shared" si="14"/>
        <v>9598.3777200000004</v>
      </c>
      <c r="H663" s="3">
        <f t="shared" si="15"/>
        <v>0.47000000000025466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8133.96</v>
      </c>
      <c r="E664" s="2">
        <v>0</v>
      </c>
      <c r="F664" s="2">
        <v>0</v>
      </c>
      <c r="G664" s="3">
        <f t="shared" si="14"/>
        <v>10785.63096</v>
      </c>
      <c r="H664" s="3">
        <f t="shared" si="15"/>
        <v>3.999999999996362E-2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242173.32</v>
      </c>
      <c r="D666" s="2">
        <f>'PR-RAS'!E673</f>
        <v>188671.31</v>
      </c>
      <c r="E666" s="2">
        <v>0</v>
      </c>
      <c r="F666" s="2">
        <v>0</v>
      </c>
      <c r="G666" s="3">
        <f t="shared" si="14"/>
        <v>411978.10009999998</v>
      </c>
      <c r="H666" s="3">
        <f t="shared" si="15"/>
        <v>0.63000000000465661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5991.6</v>
      </c>
      <c r="D670" s="2">
        <f>'PR-RAS'!E677</f>
        <v>6879.46</v>
      </c>
      <c r="E670" s="2">
        <v>0</v>
      </c>
      <c r="F670" s="2">
        <v>0</v>
      </c>
      <c r="G670" s="3">
        <f t="shared" si="14"/>
        <v>13213.097880000001</v>
      </c>
      <c r="H670" s="3">
        <f t="shared" si="15"/>
        <v>0.85999999999967258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5639.7</v>
      </c>
      <c r="D672" s="2">
        <f>'PR-RAS'!E679</f>
        <v>9726.69</v>
      </c>
      <c r="E672" s="2">
        <v>0</v>
      </c>
      <c r="F672" s="2">
        <v>0</v>
      </c>
      <c r="G672" s="3">
        <f t="shared" si="14"/>
        <v>16837.456680000003</v>
      </c>
      <c r="H672" s="3">
        <f t="shared" si="15"/>
        <v>0.60999999999967258</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227321.02</v>
      </c>
      <c r="D695" s="2">
        <f>'PR-RAS'!E702</f>
        <v>421886.13</v>
      </c>
      <c r="E695" s="2">
        <v>0</v>
      </c>
      <c r="F695" s="2">
        <v>0</v>
      </c>
      <c r="G695" s="3">
        <f t="shared" si="14"/>
        <v>743338.73631999991</v>
      </c>
      <c r="H695" s="3">
        <f t="shared" si="15"/>
        <v>0.14999999999417923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35000</v>
      </c>
      <c r="E699" s="2">
        <v>0</v>
      </c>
      <c r="F699" s="2">
        <v>0</v>
      </c>
      <c r="G699" s="3">
        <f t="shared" si="14"/>
        <v>48860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8140.57</v>
      </c>
      <c r="E704" s="2">
        <v>0</v>
      </c>
      <c r="F704" s="2">
        <v>0</v>
      </c>
      <c r="G704" s="3">
        <f t="shared" ref="G704:G707" si="20">(B704/1000)*(C704*1+D704*2)</f>
        <v>11445.641419999998</v>
      </c>
      <c r="H704" s="3">
        <f t="shared" ref="H704:H707" si="21">ABS(C704-ROUND(C704,0))+ABS(D704-ROUND(D704,0))</f>
        <v>0.43000000000029104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0.5</v>
      </c>
      <c r="E705" s="2">
        <v>0</v>
      </c>
      <c r="F705" s="2">
        <v>0</v>
      </c>
      <c r="G705" s="3">
        <f t="shared" si="20"/>
        <v>0.70399999999999996</v>
      </c>
      <c r="H705" s="3">
        <f t="shared" si="21"/>
        <v>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14081.88</v>
      </c>
      <c r="D719" s="2">
        <f>'PR-RAS'!E726</f>
        <v>1391.54</v>
      </c>
      <c r="E719" s="2">
        <v>0</v>
      </c>
      <c r="F719" s="2">
        <v>0</v>
      </c>
      <c r="G719" s="3">
        <f t="shared" si="14"/>
        <v>12109.041279999999</v>
      </c>
      <c r="H719" s="3">
        <f t="shared" si="15"/>
        <v>0.58000000000083674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491.46</v>
      </c>
      <c r="D726" s="2">
        <f>'PR-RAS'!E733</f>
        <v>0</v>
      </c>
      <c r="E726" s="2">
        <v>0</v>
      </c>
      <c r="F726" s="2">
        <v>0</v>
      </c>
      <c r="G726" s="3">
        <f t="shared" si="14"/>
        <v>356.30849999999998</v>
      </c>
      <c r="H726" s="3">
        <f t="shared" si="15"/>
        <v>0.45999999999997954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11716.43</v>
      </c>
      <c r="D727" s="2">
        <f>'PR-RAS'!E734</f>
        <v>18988.060000000001</v>
      </c>
      <c r="E727" s="2">
        <v>0</v>
      </c>
      <c r="F727" s="2">
        <v>0</v>
      </c>
      <c r="G727" s="3">
        <f t="shared" si="14"/>
        <v>36076.791300000004</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1256.46</v>
      </c>
      <c r="E729" s="2">
        <v>0</v>
      </c>
      <c r="F729" s="2">
        <v>0</v>
      </c>
      <c r="G729" s="3">
        <f t="shared" si="14"/>
        <v>1829.4057600000001</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10017.44</v>
      </c>
      <c r="D730" s="2">
        <f>'PR-RAS'!E737</f>
        <v>7873.57</v>
      </c>
      <c r="E730" s="2">
        <v>0</v>
      </c>
      <c r="F730" s="2">
        <v>0</v>
      </c>
      <c r="G730" s="3">
        <f t="shared" si="14"/>
        <v>18782.378820000002</v>
      </c>
      <c r="H730" s="3">
        <f t="shared" si="15"/>
        <v>0.87000000000080036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2078.12</v>
      </c>
      <c r="D731" s="2">
        <f>'PR-RAS'!E738</f>
        <v>3200.84</v>
      </c>
      <c r="E731" s="2">
        <v>0</v>
      </c>
      <c r="F731" s="2">
        <v>0</v>
      </c>
      <c r="G731" s="3">
        <f t="shared" si="14"/>
        <v>6190.253999999999</v>
      </c>
      <c r="H731" s="3">
        <f t="shared" si="15"/>
        <v>0.27999999999974534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3526.67</v>
      </c>
      <c r="D734" s="2">
        <f>'PR-RAS'!E741</f>
        <v>4037.26</v>
      </c>
      <c r="E734" s="2">
        <v>0</v>
      </c>
      <c r="F734" s="2">
        <v>0</v>
      </c>
      <c r="G734" s="3">
        <f t="shared" si="14"/>
        <v>8503.6722700000009</v>
      </c>
      <c r="H734" s="3">
        <f t="shared" si="15"/>
        <v>0.59000000000014552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386.9</v>
      </c>
      <c r="D735" s="2">
        <f>'PR-RAS'!E742</f>
        <v>261.66000000000003</v>
      </c>
      <c r="E735" s="2">
        <v>0</v>
      </c>
      <c r="F735" s="2">
        <v>0</v>
      </c>
      <c r="G735" s="3">
        <f t="shared" si="14"/>
        <v>668.10148000000004</v>
      </c>
      <c r="H735" s="3">
        <f t="shared" si="15"/>
        <v>0.43999999999999773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28153.37</v>
      </c>
      <c r="D770" s="2">
        <f>'PR-RAS'!E777</f>
        <v>24989.8</v>
      </c>
      <c r="E770" s="2">
        <v>0</v>
      </c>
      <c r="F770" s="2">
        <v>0</v>
      </c>
      <c r="G770" s="3">
        <f t="shared" si="14"/>
        <v>60084.253929999999</v>
      </c>
      <c r="H770" s="3">
        <f t="shared" si="15"/>
        <v>0.56999999999970896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17979.740000000002</v>
      </c>
      <c r="D771" s="2">
        <f>'PR-RAS'!E778</f>
        <v>13539.13</v>
      </c>
      <c r="E771" s="2">
        <v>0</v>
      </c>
      <c r="F771" s="2">
        <v>0</v>
      </c>
      <c r="G771" s="3">
        <f t="shared" si="14"/>
        <v>34694.660000000003</v>
      </c>
      <c r="H771" s="3">
        <f t="shared" si="15"/>
        <v>0.38999999999759893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31360.95</v>
      </c>
      <c r="D774" s="2">
        <f>'PR-RAS'!E781</f>
        <v>39584.74</v>
      </c>
      <c r="E774" s="2">
        <v>0</v>
      </c>
      <c r="F774" s="2">
        <v>0</v>
      </c>
      <c r="G774" s="3">
        <f t="shared" si="14"/>
        <v>85440.022389999998</v>
      </c>
      <c r="H774" s="3">
        <f t="shared" si="15"/>
        <v>0.31000000000130967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5467.53</v>
      </c>
      <c r="D836" s="2">
        <f>'PR-RAS'!E843</f>
        <v>10853.12</v>
      </c>
      <c r="E836" s="2">
        <v>0</v>
      </c>
      <c r="F836" s="2">
        <v>0</v>
      </c>
      <c r="G836" s="3">
        <f t="shared" si="14"/>
        <v>22690.097949999999</v>
      </c>
      <c r="H836" s="3">
        <f t="shared" si="15"/>
        <v>0.59000000000105501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1114.92</v>
      </c>
      <c r="D839" s="2">
        <f>'PR-RAS'!E846</f>
        <v>185.82</v>
      </c>
      <c r="E839" s="2">
        <v>0</v>
      </c>
      <c r="F839" s="2">
        <v>0</v>
      </c>
      <c r="G839" s="3">
        <f t="shared" si="34"/>
        <v>1245.7372799999998</v>
      </c>
      <c r="H839" s="3">
        <f t="shared" si="35"/>
        <v>0.25999999999993406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86486.6</v>
      </c>
      <c r="D843" s="2">
        <f>'PR-RAS'!E850</f>
        <v>158429.1</v>
      </c>
      <c r="E843" s="2">
        <v>0</v>
      </c>
      <c r="F843" s="2">
        <v>0</v>
      </c>
      <c r="G843" s="3">
        <f t="shared" si="34"/>
        <v>339616.32160000002</v>
      </c>
      <c r="H843" s="3">
        <f t="shared" si="35"/>
        <v>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1072</v>
      </c>
      <c r="D848" s="2">
        <f>'PR-RAS'!E855</f>
        <v>1829.57</v>
      </c>
      <c r="E848" s="2">
        <v>0</v>
      </c>
      <c r="F848" s="2">
        <v>0</v>
      </c>
      <c r="G848" s="3">
        <f t="shared" si="34"/>
        <v>4007.2755799999995</v>
      </c>
      <c r="H848" s="3">
        <f t="shared" si="35"/>
        <v>0.43000000000006366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700</v>
      </c>
      <c r="D849" s="2">
        <f>'PR-RAS'!E856</f>
        <v>0</v>
      </c>
      <c r="E849" s="2">
        <v>0</v>
      </c>
      <c r="F849" s="2">
        <v>0</v>
      </c>
      <c r="G849" s="3">
        <f t="shared" si="34"/>
        <v>593.6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2411.16</v>
      </c>
      <c r="D850" s="2">
        <f>'PR-RAS'!E857</f>
        <v>1250</v>
      </c>
      <c r="E850" s="2">
        <v>0</v>
      </c>
      <c r="F850" s="2">
        <v>0</v>
      </c>
      <c r="G850" s="3">
        <f t="shared" si="34"/>
        <v>4169.5748399999993</v>
      </c>
      <c r="H850" s="3">
        <f t="shared" si="35"/>
        <v>0.15999999999985448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5500</v>
      </c>
      <c r="D866" s="2">
        <f>'PR-RAS'!E873</f>
        <v>38365.449999999997</v>
      </c>
      <c r="E866" s="2">
        <v>0</v>
      </c>
      <c r="F866" s="2">
        <v>0</v>
      </c>
      <c r="G866" s="3">
        <f t="shared" si="34"/>
        <v>71129.728499999997</v>
      </c>
      <c r="H866" s="3">
        <f t="shared" si="35"/>
        <v>0.44999999999708962</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6516677.790000001</v>
      </c>
      <c r="D1011" s="7">
        <f>BILANCA!E6</f>
        <v>6858524.5499999998</v>
      </c>
      <c r="E1011" s="7">
        <v>0</v>
      </c>
      <c r="F1011" s="7">
        <v>0</v>
      </c>
      <c r="G1011" s="8">
        <f t="shared" ref="G1011:G1306" si="38">B1011/1000*C1011+B1011/500*D1011</f>
        <v>20233.726890000002</v>
      </c>
      <c r="H1011" s="8">
        <f t="shared" si="35"/>
        <v>0.65999999921768904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6166014.790000001</v>
      </c>
      <c r="D1012" s="2">
        <f>BILANCA!E7</f>
        <v>6183843.2400000002</v>
      </c>
      <c r="E1012" s="2">
        <v>0</v>
      </c>
      <c r="F1012" s="2">
        <v>0</v>
      </c>
      <c r="G1012" s="3">
        <f t="shared" si="38"/>
        <v>37067.402540000003</v>
      </c>
      <c r="H1012" s="3">
        <f t="shared" si="35"/>
        <v>0.44999999925494194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996359.38000000012</v>
      </c>
      <c r="D1013" s="2">
        <f>BILANCA!E8</f>
        <v>1159165.03</v>
      </c>
      <c r="E1013" s="2">
        <v>0</v>
      </c>
      <c r="F1013" s="2">
        <v>0</v>
      </c>
      <c r="G1013" s="3">
        <f t="shared" si="38"/>
        <v>9944.0683200000021</v>
      </c>
      <c r="H1013" s="3">
        <f t="shared" si="35"/>
        <v>0.41000000014901161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828362.71</v>
      </c>
      <c r="D1014" s="2">
        <f>BILANCA!E9</f>
        <v>876349.22</v>
      </c>
      <c r="E1014" s="2">
        <v>0</v>
      </c>
      <c r="F1014" s="2">
        <v>0</v>
      </c>
      <c r="G1014" s="3">
        <f t="shared" si="38"/>
        <v>10324.2446</v>
      </c>
      <c r="H1014" s="3">
        <f t="shared" si="35"/>
        <v>0.51000000000931323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232179.62</v>
      </c>
      <c r="D1015" s="2">
        <f>BILANCA!E10</f>
        <v>353823.72</v>
      </c>
      <c r="E1015" s="2">
        <v>0</v>
      </c>
      <c r="F1015" s="2">
        <v>0</v>
      </c>
      <c r="G1015" s="3">
        <f t="shared" si="38"/>
        <v>4699.1352999999999</v>
      </c>
      <c r="H1015" s="3">
        <f t="shared" si="35"/>
        <v>0.66000000003259629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64182.95</v>
      </c>
      <c r="D1016" s="2">
        <f>BILANCA!E11</f>
        <v>71007.91</v>
      </c>
      <c r="E1016" s="2">
        <v>0</v>
      </c>
      <c r="F1016" s="2">
        <v>0</v>
      </c>
      <c r="G1016" s="3">
        <f t="shared" si="38"/>
        <v>1237.19262</v>
      </c>
      <c r="H1016" s="3">
        <f t="shared" si="35"/>
        <v>0.13999999999941792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3584691.9600000004</v>
      </c>
      <c r="D1017" s="2">
        <f>BILANCA!E12</f>
        <v>3506884.5400000005</v>
      </c>
      <c r="E1017" s="2">
        <v>0</v>
      </c>
      <c r="F1017" s="2">
        <v>0</v>
      </c>
      <c r="G1017" s="3">
        <f t="shared" si="38"/>
        <v>74189.227280000021</v>
      </c>
      <c r="H1017" s="3">
        <f t="shared" si="35"/>
        <v>0.49999999906867743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3135096.1</v>
      </c>
      <c r="D1018" s="2">
        <f>BILANCA!E13</f>
        <v>3026463.4800000004</v>
      </c>
      <c r="E1018" s="2">
        <v>0</v>
      </c>
      <c r="F1018" s="2">
        <v>0</v>
      </c>
      <c r="G1018" s="3">
        <f t="shared" si="38"/>
        <v>73504.184480000011</v>
      </c>
      <c r="H1018" s="3">
        <f t="shared" si="35"/>
        <v>0.58000000054016709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72583.61</v>
      </c>
      <c r="D1019" s="2">
        <f>BILANCA!E14</f>
        <v>72583.61</v>
      </c>
      <c r="E1019" s="2">
        <v>0</v>
      </c>
      <c r="F1019" s="2">
        <v>0</v>
      </c>
      <c r="G1019" s="3">
        <f t="shared" si="38"/>
        <v>1959.75747</v>
      </c>
      <c r="H1019" s="3">
        <f t="shared" si="35"/>
        <v>0.77999999999883585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2220642.46</v>
      </c>
      <c r="D1020" s="2">
        <f>BILANCA!E15</f>
        <v>2220642.46</v>
      </c>
      <c r="E1020" s="2">
        <v>0</v>
      </c>
      <c r="F1020" s="2">
        <v>0</v>
      </c>
      <c r="G1020" s="3">
        <f t="shared" si="38"/>
        <v>66619.273799999995</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1411448.61</v>
      </c>
      <c r="D1021" s="2">
        <f>BILANCA!E16</f>
        <v>1411448.61</v>
      </c>
      <c r="E1021" s="2">
        <v>0</v>
      </c>
      <c r="F1021" s="2">
        <v>0</v>
      </c>
      <c r="G1021" s="3">
        <f t="shared" si="38"/>
        <v>46577.804129999997</v>
      </c>
      <c r="H1021" s="3">
        <f t="shared" si="35"/>
        <v>0.77999999979510903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594960.23</v>
      </c>
      <c r="D1022" s="2">
        <f>BILANCA!E17</f>
        <v>594960.23</v>
      </c>
      <c r="E1022" s="2">
        <v>0</v>
      </c>
      <c r="F1022" s="2">
        <v>0</v>
      </c>
      <c r="G1022" s="3">
        <f t="shared" si="38"/>
        <v>21418.56828</v>
      </c>
      <c r="H1022" s="3">
        <f t="shared" si="35"/>
        <v>0.4599999999627471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1164538.81</v>
      </c>
      <c r="D1023" s="2">
        <f>BILANCA!E18</f>
        <v>1273171.43</v>
      </c>
      <c r="E1023" s="2">
        <v>0</v>
      </c>
      <c r="F1023" s="2">
        <v>0</v>
      </c>
      <c r="G1023" s="3">
        <f t="shared" si="38"/>
        <v>48241.461709999996</v>
      </c>
      <c r="H1023" s="3">
        <f t="shared" si="35"/>
        <v>0.61999999987892807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340531.41</v>
      </c>
      <c r="D1024" s="2">
        <f>BILANCA!E19</f>
        <v>359516.2699999999</v>
      </c>
      <c r="E1024" s="2">
        <v>0</v>
      </c>
      <c r="F1024" s="2">
        <v>0</v>
      </c>
      <c r="G1024" s="3">
        <f t="shared" si="38"/>
        <v>14833.895299999996</v>
      </c>
      <c r="H1024" s="3">
        <f t="shared" si="35"/>
        <v>0.67999999987659976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81065.39</v>
      </c>
      <c r="D1025" s="2">
        <f>BILANCA!E20</f>
        <v>88856.58</v>
      </c>
      <c r="E1025" s="2">
        <v>0</v>
      </c>
      <c r="F1025" s="2">
        <v>0</v>
      </c>
      <c r="G1025" s="3">
        <f t="shared" si="38"/>
        <v>3881.6782499999999</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23210.13</v>
      </c>
      <c r="D1026" s="2">
        <f>BILANCA!E21</f>
        <v>26799.29</v>
      </c>
      <c r="E1026" s="2">
        <v>0</v>
      </c>
      <c r="F1026" s="2">
        <v>0</v>
      </c>
      <c r="G1026" s="3">
        <f t="shared" si="38"/>
        <v>1228.9393600000001</v>
      </c>
      <c r="H1026" s="3">
        <f t="shared" si="35"/>
        <v>0.42000000000189175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246166.09</v>
      </c>
      <c r="D1027" s="2">
        <f>BILANCA!E22</f>
        <v>258212.94</v>
      </c>
      <c r="E1027" s="2">
        <v>0</v>
      </c>
      <c r="F1027" s="2">
        <v>0</v>
      </c>
      <c r="G1027" s="3">
        <f t="shared" si="38"/>
        <v>12964.06349</v>
      </c>
      <c r="H1027" s="3">
        <f t="shared" si="35"/>
        <v>0.14999999999417923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51161.45</v>
      </c>
      <c r="D1028" s="2">
        <f>BILANCA!E23</f>
        <v>59368.33</v>
      </c>
      <c r="E1028" s="2">
        <v>0</v>
      </c>
      <c r="F1028" s="2">
        <v>0</v>
      </c>
      <c r="G1028" s="3">
        <f t="shared" si="38"/>
        <v>3058.1659799999998</v>
      </c>
      <c r="H1028" s="3">
        <f t="shared" si="35"/>
        <v>0.77999999999883585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16160.22</v>
      </c>
      <c r="D1029" s="2">
        <f>BILANCA!E24</f>
        <v>9185.2199999999993</v>
      </c>
      <c r="E1029" s="2">
        <v>0</v>
      </c>
      <c r="F1029" s="2">
        <v>0</v>
      </c>
      <c r="G1029" s="3">
        <f t="shared" si="38"/>
        <v>656.08253999999988</v>
      </c>
      <c r="H1029" s="3">
        <f t="shared" si="3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16574.52</v>
      </c>
      <c r="D1030" s="2">
        <f>BILANCA!E25</f>
        <v>38040.15</v>
      </c>
      <c r="E1030" s="2">
        <v>0</v>
      </c>
      <c r="F1030" s="2">
        <v>0</v>
      </c>
      <c r="G1030" s="3">
        <f t="shared" si="38"/>
        <v>1853.0963999999999</v>
      </c>
      <c r="H1030" s="3">
        <f t="shared" si="35"/>
        <v>0.63000000000101863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421119.4</v>
      </c>
      <c r="D1031" s="2">
        <f>BILANCA!E26</f>
        <v>504400.44</v>
      </c>
      <c r="E1031" s="2">
        <v>0</v>
      </c>
      <c r="F1031" s="2">
        <v>0</v>
      </c>
      <c r="G1031" s="3">
        <f t="shared" si="38"/>
        <v>30028.325880000004</v>
      </c>
      <c r="H1031" s="3">
        <f t="shared" si="35"/>
        <v>0.84000000002561137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514925.79</v>
      </c>
      <c r="D1033" s="2">
        <f>BILANCA!E28</f>
        <v>625346.68000000005</v>
      </c>
      <c r="E1033" s="2">
        <v>0</v>
      </c>
      <c r="F1033" s="2">
        <v>0</v>
      </c>
      <c r="G1033" s="3">
        <f t="shared" si="38"/>
        <v>40609.240449999998</v>
      </c>
      <c r="H1033" s="3">
        <f t="shared" si="35"/>
        <v>0.52999999996973202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18718.160000000003</v>
      </c>
      <c r="D1034" s="2">
        <f>BILANCA!E29</f>
        <v>19528.760000000002</v>
      </c>
      <c r="E1034" s="2">
        <v>0</v>
      </c>
      <c r="F1034" s="2">
        <v>0</v>
      </c>
      <c r="G1034" s="3">
        <f t="shared" si="38"/>
        <v>1386.6163200000003</v>
      </c>
      <c r="H1034" s="3">
        <f t="shared" si="35"/>
        <v>0.40000000000145519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73494.960000000006</v>
      </c>
      <c r="D1035" s="2">
        <f>BILANCA!E30</f>
        <v>81463.22</v>
      </c>
      <c r="E1035" s="2">
        <v>0</v>
      </c>
      <c r="F1035" s="2">
        <v>0</v>
      </c>
      <c r="G1035" s="3">
        <f t="shared" si="38"/>
        <v>5910.5349999999999</v>
      </c>
      <c r="H1035" s="3">
        <f t="shared" si="35"/>
        <v>0.25999999999476131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54776.800000000003</v>
      </c>
      <c r="D1039" s="2">
        <f>BILANCA!E34</f>
        <v>61934.46</v>
      </c>
      <c r="E1039" s="2">
        <v>0</v>
      </c>
      <c r="F1039" s="2">
        <v>0</v>
      </c>
      <c r="G1039" s="3">
        <f t="shared" si="38"/>
        <v>5180.72588</v>
      </c>
      <c r="H1039" s="3">
        <f t="shared" si="35"/>
        <v>0.6599999999962165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17318.46</v>
      </c>
      <c r="D1040" s="2">
        <f>BILANCA!E35</f>
        <v>16737.41</v>
      </c>
      <c r="E1040" s="2">
        <v>0</v>
      </c>
      <c r="F1040" s="2">
        <v>0</v>
      </c>
      <c r="G1040" s="3">
        <f t="shared" si="38"/>
        <v>1523.7983999999999</v>
      </c>
      <c r="H1040" s="3">
        <f t="shared" si="35"/>
        <v>0.86999999999898137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1457.18</v>
      </c>
      <c r="D1041" s="2">
        <f>BILANCA!E36</f>
        <v>1457.18</v>
      </c>
      <c r="E1041" s="2">
        <v>0</v>
      </c>
      <c r="F1041" s="2">
        <v>0</v>
      </c>
      <c r="G1041" s="3">
        <f t="shared" si="38"/>
        <v>135.51774</v>
      </c>
      <c r="H1041" s="3">
        <f t="shared" si="35"/>
        <v>0.36000000000012733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21428.85</v>
      </c>
      <c r="D1042" s="2">
        <f>BILANCA!E37</f>
        <v>21213.85</v>
      </c>
      <c r="E1042" s="2">
        <v>0</v>
      </c>
      <c r="F1042" s="2">
        <v>0</v>
      </c>
      <c r="G1042" s="3">
        <f t="shared" si="38"/>
        <v>2043.4096</v>
      </c>
      <c r="H1042" s="3">
        <f t="shared" si="35"/>
        <v>0.30000000000291038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5567.57</v>
      </c>
      <c r="D1045" s="2">
        <f>BILANCA!E40</f>
        <v>5933.62</v>
      </c>
      <c r="E1045" s="2">
        <v>0</v>
      </c>
      <c r="F1045" s="2">
        <v>0</v>
      </c>
      <c r="G1045" s="3">
        <f t="shared" si="38"/>
        <v>610.2183500000001</v>
      </c>
      <c r="H1045" s="3">
        <f t="shared" si="35"/>
        <v>0.81000000000040018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64044.229999999996</v>
      </c>
      <c r="D1046" s="2">
        <f>BILANCA!E41</f>
        <v>64044.229999999996</v>
      </c>
      <c r="E1046" s="2">
        <v>0</v>
      </c>
      <c r="F1046" s="2">
        <v>0</v>
      </c>
      <c r="G1046" s="3">
        <f t="shared" si="38"/>
        <v>6916.7768399999995</v>
      </c>
      <c r="H1046" s="3">
        <f t="shared" si="35"/>
        <v>0.45999999999185093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69096.84</v>
      </c>
      <c r="D1047" s="2">
        <f>BILANCA!E42</f>
        <v>69096.84</v>
      </c>
      <c r="E1047" s="2">
        <v>0</v>
      </c>
      <c r="F1047" s="2">
        <v>0</v>
      </c>
      <c r="G1047" s="3">
        <f t="shared" si="38"/>
        <v>7669.7492399999992</v>
      </c>
      <c r="H1047" s="3">
        <f t="shared" si="35"/>
        <v>0.32000000000698492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5052.6099999999997</v>
      </c>
      <c r="D1049" s="2">
        <f>BILANCA!E44</f>
        <v>5052.6099999999997</v>
      </c>
      <c r="E1049" s="2">
        <v>0</v>
      </c>
      <c r="F1049" s="2">
        <v>0</v>
      </c>
      <c r="G1049" s="3">
        <f t="shared" si="38"/>
        <v>591.15536999999995</v>
      </c>
      <c r="H1049" s="3">
        <f t="shared" si="35"/>
        <v>0.78000000000065484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8983.5999999999913</v>
      </c>
      <c r="D1050" s="2">
        <f>BILANCA!E45</f>
        <v>20594.389999999985</v>
      </c>
      <c r="E1050" s="2">
        <v>0</v>
      </c>
      <c r="F1050" s="2">
        <v>0</v>
      </c>
      <c r="G1050" s="3">
        <f t="shared" si="38"/>
        <v>2006.8951999999983</v>
      </c>
      <c r="H1050" s="3">
        <f t="shared" si="35"/>
        <v>0.78999999999359716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20594.599999999999</v>
      </c>
      <c r="D1052" s="2">
        <f>BILANCA!E47</f>
        <v>20594.599999999999</v>
      </c>
      <c r="E1052" s="2">
        <v>0</v>
      </c>
      <c r="F1052" s="2">
        <v>0</v>
      </c>
      <c r="G1052" s="3">
        <f t="shared" si="38"/>
        <v>2594.9196000000002</v>
      </c>
      <c r="H1052" s="3">
        <f t="shared" si="35"/>
        <v>0.80000000000291038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71364.759999999995</v>
      </c>
      <c r="D1053" s="2">
        <f>BILANCA!E48</f>
        <v>95052.26</v>
      </c>
      <c r="E1053" s="2">
        <v>0</v>
      </c>
      <c r="F1053" s="2">
        <v>0</v>
      </c>
      <c r="G1053" s="3">
        <f t="shared" si="38"/>
        <v>11243.179039999999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356.25</v>
      </c>
      <c r="E1054" s="2">
        <v>0</v>
      </c>
      <c r="F1054" s="2">
        <v>0</v>
      </c>
      <c r="G1054" s="3">
        <f t="shared" si="38"/>
        <v>31.349999999999998</v>
      </c>
      <c r="H1054" s="3">
        <f t="shared" si="35"/>
        <v>0.25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82975.759999999995</v>
      </c>
      <c r="D1055" s="2">
        <f>BILANCA!E50</f>
        <v>95408.72</v>
      </c>
      <c r="E1055" s="2">
        <v>0</v>
      </c>
      <c r="F1055" s="2">
        <v>0</v>
      </c>
      <c r="G1055" s="3">
        <f t="shared" si="38"/>
        <v>12320.694</v>
      </c>
      <c r="H1055" s="3">
        <f t="shared" si="35"/>
        <v>0.52000000000407454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42693.5</v>
      </c>
      <c r="D1059" s="2">
        <f>BILANCA!E54</f>
        <v>42693.5</v>
      </c>
      <c r="E1059" s="2">
        <v>0</v>
      </c>
      <c r="F1059" s="2">
        <v>0</v>
      </c>
      <c r="G1059" s="3">
        <f t="shared" si="38"/>
        <v>6275.9444999999996</v>
      </c>
      <c r="H1059" s="3">
        <f t="shared" si="35"/>
        <v>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42693.5</v>
      </c>
      <c r="D1060" s="2">
        <f>BILANCA!E55</f>
        <v>42693.5</v>
      </c>
      <c r="E1060" s="2">
        <v>0</v>
      </c>
      <c r="F1060" s="2">
        <v>0</v>
      </c>
      <c r="G1060" s="3">
        <f t="shared" si="38"/>
        <v>6404.0250000000005</v>
      </c>
      <c r="H1060" s="3">
        <f t="shared" si="35"/>
        <v>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1581846.62</v>
      </c>
      <c r="D1061" s="2">
        <f>BILANCA!E56</f>
        <v>1515047.12</v>
      </c>
      <c r="E1061" s="2">
        <v>0</v>
      </c>
      <c r="F1061" s="2">
        <v>0</v>
      </c>
      <c r="G1061" s="3">
        <f t="shared" si="38"/>
        <v>235208.98386000001</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1581846.62</v>
      </c>
      <c r="D1062" s="2">
        <f>BILANCA!E57</f>
        <v>1515047.12</v>
      </c>
      <c r="E1062" s="2">
        <v>0</v>
      </c>
      <c r="F1062" s="2">
        <v>0</v>
      </c>
      <c r="G1062" s="3">
        <f t="shared" si="38"/>
        <v>239820.92472000001</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3116.83</v>
      </c>
      <c r="D1068" s="2">
        <f>BILANCA!E63</f>
        <v>2746.55</v>
      </c>
      <c r="E1068" s="2">
        <v>0</v>
      </c>
      <c r="F1068" s="2">
        <v>0</v>
      </c>
      <c r="G1068" s="3">
        <f t="shared" si="38"/>
        <v>499.37594000000001</v>
      </c>
      <c r="H1068" s="3">
        <f t="shared" si="35"/>
        <v>0.61999999999989086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469</v>
      </c>
      <c r="D1069" s="2">
        <f>BILANCA!E64</f>
        <v>146</v>
      </c>
      <c r="E1069" s="2">
        <v>0</v>
      </c>
      <c r="F1069" s="2">
        <v>0</v>
      </c>
      <c r="G1069" s="3">
        <f t="shared" si="38"/>
        <v>44.899000000000001</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2647.83</v>
      </c>
      <c r="D1072" s="2">
        <f>BILANCA!E67</f>
        <v>2600.5500000000002</v>
      </c>
      <c r="E1072" s="2">
        <v>0</v>
      </c>
      <c r="F1072" s="2">
        <v>0</v>
      </c>
      <c r="G1072" s="3">
        <f t="shared" si="38"/>
        <v>486.63366000000002</v>
      </c>
      <c r="H1072" s="3">
        <f t="shared" si="35"/>
        <v>0.61999999999989086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350662.99999999994</v>
      </c>
      <c r="D1074" s="2">
        <f>BILANCA!E69</f>
        <v>674681.30999999994</v>
      </c>
      <c r="E1074" s="2">
        <v>0</v>
      </c>
      <c r="F1074" s="2">
        <v>0</v>
      </c>
      <c r="G1074" s="3">
        <f t="shared" si="38"/>
        <v>108801.63967999999</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156628.23000000001</v>
      </c>
      <c r="D1075" s="2">
        <f>BILANCA!E70</f>
        <v>491971.78</v>
      </c>
      <c r="E1075" s="2">
        <v>0</v>
      </c>
      <c r="F1075" s="2">
        <v>0</v>
      </c>
      <c r="G1075" s="3">
        <f t="shared" si="38"/>
        <v>74137.16635</v>
      </c>
      <c r="H1075" s="3">
        <f t="shared" si="35"/>
        <v>0.4499999999825377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156385.70000000001</v>
      </c>
      <c r="D1076" s="2">
        <f>BILANCA!E71</f>
        <v>491534.25</v>
      </c>
      <c r="E1076" s="2">
        <v>0</v>
      </c>
      <c r="F1076" s="2">
        <v>0</v>
      </c>
      <c r="G1076" s="3">
        <f t="shared" si="38"/>
        <v>75203.977199999994</v>
      </c>
      <c r="H1076" s="3">
        <f t="shared" si="35"/>
        <v>0.54999999998835847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156385.70000000001</v>
      </c>
      <c r="D1078" s="2">
        <f>BILANCA!E73</f>
        <v>491534.25</v>
      </c>
      <c r="E1078" s="2">
        <v>0</v>
      </c>
      <c r="F1078" s="2">
        <v>0</v>
      </c>
      <c r="G1078" s="3">
        <f t="shared" si="38"/>
        <v>77482.885600000009</v>
      </c>
      <c r="H1078" s="3">
        <f t="shared" si="35"/>
        <v>0.54999999998835847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242.53</v>
      </c>
      <c r="D1085" s="2">
        <f>BILANCA!E80</f>
        <v>437.53</v>
      </c>
      <c r="E1085" s="2">
        <v>0</v>
      </c>
      <c r="F1085" s="2">
        <v>0</v>
      </c>
      <c r="G1085" s="3">
        <f t="shared" si="38"/>
        <v>83.819249999999997</v>
      </c>
      <c r="H1085" s="3">
        <f t="shared" si="35"/>
        <v>0.94000000000002615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6193.5</v>
      </c>
      <c r="D1087" s="2">
        <f>BILANCA!E82</f>
        <v>5814.18</v>
      </c>
      <c r="E1087" s="2">
        <v>0</v>
      </c>
      <c r="F1087" s="2">
        <v>0</v>
      </c>
      <c r="G1087" s="3">
        <f t="shared" si="38"/>
        <v>1372.28322</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6193.5</v>
      </c>
      <c r="D1092" s="2">
        <f>BILANCA!E87</f>
        <v>5814.18</v>
      </c>
      <c r="E1092" s="2">
        <v>0</v>
      </c>
      <c r="F1092" s="2">
        <v>0</v>
      </c>
      <c r="G1092" s="3">
        <f t="shared" si="38"/>
        <v>1461.3925200000001</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5500</v>
      </c>
      <c r="D1093" s="2">
        <f>BILANCA!E88</f>
        <v>0</v>
      </c>
      <c r="E1093" s="2">
        <v>0</v>
      </c>
      <c r="F1093" s="2">
        <v>0</v>
      </c>
      <c r="G1093" s="3">
        <f t="shared" si="38"/>
        <v>456.5</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5500</v>
      </c>
      <c r="D1094" s="2">
        <f>BILANCA!E89</f>
        <v>0</v>
      </c>
      <c r="E1094" s="2">
        <v>0</v>
      </c>
      <c r="F1094" s="2">
        <v>0</v>
      </c>
      <c r="G1094" s="3">
        <f t="shared" si="38"/>
        <v>462.00000000000006</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5500</v>
      </c>
      <c r="D1095" s="2">
        <f>BILANCA!E90</f>
        <v>0</v>
      </c>
      <c r="E1095" s="2">
        <v>0</v>
      </c>
      <c r="F1095" s="2">
        <v>0</v>
      </c>
      <c r="G1095" s="3">
        <f t="shared" si="38"/>
        <v>467.50000000000006</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114.66</v>
      </c>
      <c r="D1124" s="2">
        <f>BILANCA!E119</f>
        <v>114.66</v>
      </c>
      <c r="E1124" s="2">
        <v>0</v>
      </c>
      <c r="F1124" s="2">
        <v>0</v>
      </c>
      <c r="G1124" s="3">
        <f t="shared" si="38"/>
        <v>39.213719999999995</v>
      </c>
      <c r="H1124" s="3">
        <f t="shared" si="41"/>
        <v>0.68000000000000682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114.66</v>
      </c>
      <c r="D1125" s="2">
        <f>BILANCA!E120</f>
        <v>114.66</v>
      </c>
      <c r="E1125" s="2">
        <v>0</v>
      </c>
      <c r="F1125" s="2">
        <v>0</v>
      </c>
      <c r="G1125" s="3">
        <f t="shared" si="38"/>
        <v>39.557699999999997</v>
      </c>
      <c r="H1125" s="3">
        <f t="shared" si="41"/>
        <v>0.68000000000000682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114.66</v>
      </c>
      <c r="D1129" s="2">
        <f>BILANCA!E124</f>
        <v>114.66</v>
      </c>
      <c r="E1129" s="2">
        <v>0</v>
      </c>
      <c r="F1129" s="2">
        <v>0</v>
      </c>
      <c r="G1129" s="3">
        <f t="shared" si="38"/>
        <v>40.933619999999998</v>
      </c>
      <c r="H1129" s="3">
        <f t="shared" si="41"/>
        <v>0.68000000000000682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165279.71</v>
      </c>
      <c r="D1140" s="2">
        <f>BILANCA!E135</f>
        <v>165279.71</v>
      </c>
      <c r="E1140" s="2">
        <v>0</v>
      </c>
      <c r="F1140" s="2">
        <v>0</v>
      </c>
      <c r="G1140" s="3">
        <f t="shared" si="38"/>
        <v>64459.086900000002</v>
      </c>
      <c r="H1140" s="3">
        <f t="shared" si="41"/>
        <v>0.58000000001629815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165279.71</v>
      </c>
      <c r="D1141" s="2">
        <f>BILANCA!E136</f>
        <v>165279.71</v>
      </c>
      <c r="E1141" s="2">
        <v>0</v>
      </c>
      <c r="F1141" s="2">
        <v>0</v>
      </c>
      <c r="G1141" s="3">
        <f t="shared" si="38"/>
        <v>64954.926030000002</v>
      </c>
      <c r="H1141" s="3">
        <f t="shared" si="41"/>
        <v>0.58000000001629815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165279.71</v>
      </c>
      <c r="D1145" s="2">
        <f>BILANCA!E140</f>
        <v>165279.71</v>
      </c>
      <c r="E1145" s="2">
        <v>0</v>
      </c>
      <c r="F1145" s="2">
        <v>0</v>
      </c>
      <c r="G1145" s="3">
        <f t="shared" si="38"/>
        <v>66938.282550000004</v>
      </c>
      <c r="H1145" s="3">
        <f t="shared" si="41"/>
        <v>0.58000000001629815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16031.240000000013</v>
      </c>
      <c r="D1152" s="2">
        <f>BILANCA!E147</f>
        <v>11500.950000000004</v>
      </c>
      <c r="E1152" s="2">
        <v>0</v>
      </c>
      <c r="F1152" s="2">
        <v>0</v>
      </c>
      <c r="G1152" s="3">
        <f t="shared" si="38"/>
        <v>5542.7058800000032</v>
      </c>
      <c r="H1152" s="3">
        <f t="shared" si="41"/>
        <v>0.29000000000814907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3476.55</v>
      </c>
      <c r="D1153" s="2">
        <f>BILANCA!E148</f>
        <v>7064.07</v>
      </c>
      <c r="E1153" s="2">
        <v>0</v>
      </c>
      <c r="F1153" s="2">
        <v>0</v>
      </c>
      <c r="G1153" s="3">
        <f t="shared" si="38"/>
        <v>2517.4706699999997</v>
      </c>
      <c r="H1153" s="3">
        <f t="shared" si="41"/>
        <v>0.51999999999952706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7435.57</v>
      </c>
      <c r="D1164" s="2">
        <f>BILANCA!E159</f>
        <v>6598.8</v>
      </c>
      <c r="E1164" s="2">
        <v>0</v>
      </c>
      <c r="F1164" s="2">
        <v>0</v>
      </c>
      <c r="G1164" s="3">
        <f t="shared" si="38"/>
        <v>3177.5081799999998</v>
      </c>
      <c r="H1164" s="3">
        <f t="shared" si="41"/>
        <v>0.63000000000010914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58058.26</v>
      </c>
      <c r="D1165" s="2">
        <f>BILANCA!E160</f>
        <v>45834.65</v>
      </c>
      <c r="E1165" s="2">
        <v>0</v>
      </c>
      <c r="F1165" s="2">
        <v>0</v>
      </c>
      <c r="G1165" s="3">
        <f t="shared" si="38"/>
        <v>23207.771800000002</v>
      </c>
      <c r="H1165" s="3">
        <f t="shared" si="41"/>
        <v>0.61000000000058208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205.99</v>
      </c>
      <c r="D1166" s="2">
        <f>BILANCA!E161</f>
        <v>400.81</v>
      </c>
      <c r="E1166" s="2">
        <v>0</v>
      </c>
      <c r="F1166" s="2">
        <v>0</v>
      </c>
      <c r="G1166" s="3">
        <f t="shared" si="38"/>
        <v>157.18716000000001</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53145.13</v>
      </c>
      <c r="D1169" s="2">
        <f>BILANCA!E164</f>
        <v>48397.38</v>
      </c>
      <c r="E1169" s="2">
        <v>0</v>
      </c>
      <c r="F1169" s="2">
        <v>0</v>
      </c>
      <c r="G1169" s="3">
        <f t="shared" si="38"/>
        <v>23840.442510000001</v>
      </c>
      <c r="H1169" s="3">
        <f t="shared" si="41"/>
        <v>0.50999999999476131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915.65999999999985</v>
      </c>
      <c r="D1170" s="2">
        <f>BILANCA!E165</f>
        <v>2.9999999999972715E-2</v>
      </c>
      <c r="E1170" s="2">
        <v>0</v>
      </c>
      <c r="F1170" s="2">
        <v>0</v>
      </c>
      <c r="G1170" s="3">
        <f t="shared" si="38"/>
        <v>146.51519999999996</v>
      </c>
      <c r="H1170" s="3">
        <f t="shared" si="41"/>
        <v>0.37000000000011823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1964.34</v>
      </c>
      <c r="D1172" s="2">
        <f>BILANCA!E167</f>
        <v>1134.01</v>
      </c>
      <c r="E1172" s="2">
        <v>0</v>
      </c>
      <c r="F1172" s="2">
        <v>0</v>
      </c>
      <c r="G1172" s="3">
        <f t="shared" si="38"/>
        <v>685.64231999999993</v>
      </c>
      <c r="H1172" s="3">
        <f t="shared" si="41"/>
        <v>0.34999999999990905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1048.68</v>
      </c>
      <c r="D1175" s="2">
        <f>BILANCA!E170</f>
        <v>1133.98</v>
      </c>
      <c r="E1175" s="2">
        <v>0</v>
      </c>
      <c r="F1175" s="2">
        <v>0</v>
      </c>
      <c r="G1175" s="3">
        <f t="shared" si="38"/>
        <v>547.24560000000008</v>
      </c>
      <c r="H1175" s="3">
        <f t="shared" si="41"/>
        <v>0.33999999999991815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6516677.790000001</v>
      </c>
      <c r="D1180" s="2">
        <f>BILANCA!E176</f>
        <v>6858524.5500000007</v>
      </c>
      <c r="E1180" s="2">
        <v>0</v>
      </c>
      <c r="F1180" s="2">
        <v>0</v>
      </c>
      <c r="G1180" s="3">
        <f t="shared" si="38"/>
        <v>3439733.5713000009</v>
      </c>
      <c r="H1180" s="3">
        <f t="shared" si="41"/>
        <v>0.65999999828636646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83594.070000000007</v>
      </c>
      <c r="D1181" s="2">
        <f>BILANCA!E177</f>
        <v>222310.74000000002</v>
      </c>
      <c r="E1181" s="2">
        <v>0</v>
      </c>
      <c r="F1181" s="2">
        <v>0</v>
      </c>
      <c r="G1181" s="3">
        <f t="shared" si="38"/>
        <v>90324.859050000014</v>
      </c>
      <c r="H1181" s="3">
        <f t="shared" si="41"/>
        <v>0.32999999998719431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76679.63</v>
      </c>
      <c r="D1182" s="2">
        <f>BILANCA!E178</f>
        <v>133780.59</v>
      </c>
      <c r="E1182" s="2">
        <v>0</v>
      </c>
      <c r="F1182" s="2">
        <v>0</v>
      </c>
      <c r="G1182" s="3">
        <f t="shared" si="38"/>
        <v>59209.419319999994</v>
      </c>
      <c r="H1182" s="3">
        <f t="shared" si="41"/>
        <v>0.77999999999883585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39911.42</v>
      </c>
      <c r="D1183" s="2">
        <f>BILANCA!E179</f>
        <v>46319.19</v>
      </c>
      <c r="E1183" s="2">
        <v>0</v>
      </c>
      <c r="F1183" s="2">
        <v>0</v>
      </c>
      <c r="G1183" s="3">
        <f t="shared" si="38"/>
        <v>22931.115399999999</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24516.18</v>
      </c>
      <c r="D1184" s="2">
        <f>BILANCA!E180</f>
        <v>44315.96</v>
      </c>
      <c r="E1184" s="2">
        <v>0</v>
      </c>
      <c r="F1184" s="2">
        <v>0</v>
      </c>
      <c r="G1184" s="3">
        <f t="shared" si="38"/>
        <v>19687.769399999997</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407.99</v>
      </c>
      <c r="D1185" s="2">
        <f>BILANCA!E181</f>
        <v>531.72</v>
      </c>
      <c r="E1185" s="2">
        <v>0</v>
      </c>
      <c r="F1185" s="2">
        <v>0</v>
      </c>
      <c r="G1185" s="3">
        <f t="shared" si="38"/>
        <v>257.50024999999999</v>
      </c>
      <c r="H1185" s="3">
        <f t="shared" si="41"/>
        <v>0.28999999999996362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407.99</v>
      </c>
      <c r="D1188" s="2">
        <f>BILANCA!E184</f>
        <v>531.72</v>
      </c>
      <c r="E1188" s="2">
        <v>0</v>
      </c>
      <c r="F1188" s="2">
        <v>0</v>
      </c>
      <c r="G1188" s="3">
        <f t="shared" si="38"/>
        <v>261.91453999999999</v>
      </c>
      <c r="H1188" s="3">
        <f t="shared" si="41"/>
        <v>0.28999999999996362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12140.8</v>
      </c>
      <c r="E1190" s="2">
        <v>0</v>
      </c>
      <c r="F1190" s="2">
        <v>0</v>
      </c>
      <c r="G1190" s="3">
        <f>B1190/1000*C1190+B1190/500*D1190</f>
        <v>4370.6879999999992</v>
      </c>
      <c r="H1190" s="3">
        <f>ABS(C1190-ROUND(C1190,0))+ABS(D1190-ROUND(D1190,0))</f>
        <v>0.2000000000007276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12140.8</v>
      </c>
      <c r="E1194" s="2">
        <v>0</v>
      </c>
      <c r="F1194" s="2">
        <v>0</v>
      </c>
      <c r="G1194" s="3">
        <f t="shared" si="42"/>
        <v>4467.8143999999993</v>
      </c>
      <c r="H1194" s="3">
        <f t="shared" si="43"/>
        <v>0.2000000000007276</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315.01</v>
      </c>
      <c r="E1198" s="2">
        <v>0</v>
      </c>
      <c r="F1198" s="2">
        <v>0</v>
      </c>
      <c r="G1198" s="3">
        <f t="shared" si="38"/>
        <v>118.44376</v>
      </c>
      <c r="H1198" s="3">
        <f t="shared" si="41"/>
        <v>9.9999999999909051E-3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600</v>
      </c>
      <c r="E1199" s="2">
        <v>0</v>
      </c>
      <c r="F1199" s="2">
        <v>0</v>
      </c>
      <c r="G1199" s="3">
        <f t="shared" si="38"/>
        <v>226.8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11844.04</v>
      </c>
      <c r="D1200" s="2">
        <f>BILANCA!E196</f>
        <v>29557.91</v>
      </c>
      <c r="E1200" s="2">
        <v>0</v>
      </c>
      <c r="F1200" s="2">
        <v>0</v>
      </c>
      <c r="G1200" s="3">
        <f t="shared" si="38"/>
        <v>13482.3734</v>
      </c>
      <c r="H1200" s="3">
        <f t="shared" si="41"/>
        <v>0.13000000000101863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5250</v>
      </c>
      <c r="D1201" s="2">
        <f>BILANCA!E197</f>
        <v>84965.73000000001</v>
      </c>
      <c r="E1201" s="2">
        <v>0</v>
      </c>
      <c r="F1201" s="2">
        <v>0</v>
      </c>
      <c r="G1201" s="3">
        <f t="shared" si="38"/>
        <v>33459.658860000003</v>
      </c>
      <c r="H1201" s="3">
        <f t="shared" si="41"/>
        <v>0.26999999998952262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10672.93</v>
      </c>
      <c r="E1202" s="2">
        <v>0</v>
      </c>
      <c r="F1202" s="2">
        <v>0</v>
      </c>
      <c r="G1202" s="3">
        <f t="shared" ref="G1202:G1206" si="44">B1202/1000*C1202+B1202/500*D1202</f>
        <v>4098.4051200000004</v>
      </c>
      <c r="H1202" s="3">
        <f t="shared" ref="H1202:H1206" si="45">ABS(C1202-ROUND(C1202,0))+ABS(D1202-ROUND(D1202,0))</f>
        <v>6.9999999999708962E-2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74292.800000000003</v>
      </c>
      <c r="E1203" s="2">
        <v>0</v>
      </c>
      <c r="F1203" s="2">
        <v>0</v>
      </c>
      <c r="G1203" s="3">
        <f t="shared" si="44"/>
        <v>28677.020800000002</v>
      </c>
      <c r="H1203" s="3">
        <f t="shared" si="45"/>
        <v>0.19999999999708962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5250</v>
      </c>
      <c r="D1206" s="2">
        <f>BILANCA!E202</f>
        <v>0</v>
      </c>
      <c r="E1206" s="2">
        <v>0</v>
      </c>
      <c r="F1206" s="2">
        <v>0</v>
      </c>
      <c r="G1206" s="3">
        <f t="shared" si="44"/>
        <v>1029</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1681.69</v>
      </c>
      <c r="E1251" s="2">
        <v>0</v>
      </c>
      <c r="F1251" s="2">
        <v>0</v>
      </c>
      <c r="G1251" s="3">
        <f>B1251/1000*C1251+B1251/500*D1251</f>
        <v>810.57457999999997</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1664.44</v>
      </c>
      <c r="D1252" s="2">
        <f>BILANCA!E248</f>
        <v>1882.73</v>
      </c>
      <c r="E1252" s="2">
        <v>0</v>
      </c>
      <c r="F1252" s="2">
        <v>0</v>
      </c>
      <c r="G1252" s="3">
        <f t="shared" si="38"/>
        <v>1314.0358000000001</v>
      </c>
      <c r="H1252" s="3">
        <f t="shared" si="41"/>
        <v>0.71000000000003638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1664.44</v>
      </c>
      <c r="D1254" s="2">
        <f>BILANCA!E250</f>
        <v>1882.73</v>
      </c>
      <c r="E1254" s="2">
        <v>0</v>
      </c>
      <c r="F1254" s="2">
        <v>0</v>
      </c>
      <c r="G1254" s="3">
        <f t="shared" si="38"/>
        <v>1324.8956000000001</v>
      </c>
      <c r="H1254" s="3">
        <f t="shared" si="41"/>
        <v>0.71000000000003638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6433083.7200000007</v>
      </c>
      <c r="D1255" s="2">
        <f>BILANCA!E251</f>
        <v>6636213.8100000005</v>
      </c>
      <c r="E1255" s="2">
        <v>0</v>
      </c>
      <c r="F1255" s="2">
        <v>0</v>
      </c>
      <c r="G1255" s="3">
        <f t="shared" si="38"/>
        <v>4827850.2783000004</v>
      </c>
      <c r="H1255" s="3">
        <f t="shared" si="41"/>
        <v>0.4699999988079071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6336376.4800000004</v>
      </c>
      <c r="D1256" s="2">
        <f>BILANCA!E252</f>
        <v>6315839.4800000004</v>
      </c>
      <c r="E1256" s="2">
        <v>0</v>
      </c>
      <c r="F1256" s="2">
        <v>0</v>
      </c>
      <c r="G1256" s="3">
        <f t="shared" si="38"/>
        <v>4666141.6382400002</v>
      </c>
      <c r="H1256" s="3">
        <f t="shared" si="41"/>
        <v>0.96000000089406967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6336376.4800000004</v>
      </c>
      <c r="D1257" s="2">
        <f>BILANCA!E253</f>
        <v>6315839.4800000004</v>
      </c>
      <c r="E1257" s="2">
        <v>0</v>
      </c>
      <c r="F1257" s="2">
        <v>0</v>
      </c>
      <c r="G1257" s="3">
        <f t="shared" si="38"/>
        <v>4685109.6936800005</v>
      </c>
      <c r="H1257" s="3">
        <f t="shared" si="41"/>
        <v>0.96000000089406967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79037.800000000047</v>
      </c>
      <c r="D1259" s="2">
        <f>BILANCA!E255</f>
        <v>319410.80000000005</v>
      </c>
      <c r="E1259" s="2">
        <v>0</v>
      </c>
      <c r="F1259" s="2">
        <v>0</v>
      </c>
      <c r="G1259" s="3">
        <f t="shared" si="38"/>
        <v>178746.99060000005</v>
      </c>
      <c r="H1259" s="3">
        <f t="shared" si="41"/>
        <v>0.39999999990686774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755710.4</v>
      </c>
      <c r="D1260" s="2">
        <f>BILANCA!E256</f>
        <v>1455428.61</v>
      </c>
      <c r="E1260" s="2">
        <v>0</v>
      </c>
      <c r="F1260" s="2">
        <v>0</v>
      </c>
      <c r="G1260" s="3">
        <f t="shared" si="38"/>
        <v>916641.90500000003</v>
      </c>
      <c r="H1260" s="3">
        <f t="shared" si="41"/>
        <v>0.78999999992083758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755710.4</v>
      </c>
      <c r="D1261" s="2">
        <f>BILANCA!E257</f>
        <v>1455428.61</v>
      </c>
      <c r="E1261" s="2">
        <v>0</v>
      </c>
      <c r="F1261" s="2">
        <v>0</v>
      </c>
      <c r="G1261" s="3">
        <f t="shared" si="38"/>
        <v>920308.47262000013</v>
      </c>
      <c r="H1261" s="3">
        <f t="shared" si="41"/>
        <v>0.78999999992083758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676672.6</v>
      </c>
      <c r="D1264" s="2">
        <f>BILANCA!E260</f>
        <v>1136017.81</v>
      </c>
      <c r="E1264" s="2">
        <v>0</v>
      </c>
      <c r="F1264" s="2">
        <v>0</v>
      </c>
      <c r="G1264" s="3">
        <f t="shared" si="38"/>
        <v>748971.88788000005</v>
      </c>
      <c r="H1264" s="3">
        <f t="shared" si="41"/>
        <v>0.58999999996740371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510763.01</v>
      </c>
      <c r="D1266" s="2">
        <f>BILANCA!E262</f>
        <v>1008473.67</v>
      </c>
      <c r="E1266" s="2">
        <v>0</v>
      </c>
      <c r="F1266" s="2">
        <v>0</v>
      </c>
      <c r="G1266" s="3">
        <f t="shared" si="38"/>
        <v>647093.84960000007</v>
      </c>
      <c r="H1266" s="3">
        <f t="shared" si="41"/>
        <v>0.33999999996740371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165909.59</v>
      </c>
      <c r="D1267" s="2">
        <f>BILANCA!E263</f>
        <v>127544.14</v>
      </c>
      <c r="E1267" s="2">
        <v>0</v>
      </c>
      <c r="F1267" s="2">
        <v>0</v>
      </c>
      <c r="G1267" s="3">
        <f t="shared" si="38"/>
        <v>108196.45259</v>
      </c>
      <c r="H1267" s="3">
        <f t="shared" si="41"/>
        <v>0.55000000000291038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12791.95</v>
      </c>
      <c r="E1268" s="2">
        <v>0</v>
      </c>
      <c r="F1268" s="2">
        <v>0</v>
      </c>
      <c r="G1268" s="3">
        <f>B1268/1000*C1268+B1268/500*D1268</f>
        <v>6600.6462000000001</v>
      </c>
      <c r="H1268" s="3">
        <f>ABS(C1268-ROUND(C1268,0))+ABS(D1268-ROUND(D1268,0))</f>
        <v>4.9999999999272404E-2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12791.95</v>
      </c>
      <c r="E1275" s="2">
        <v>0</v>
      </c>
      <c r="F1275" s="2">
        <v>0</v>
      </c>
      <c r="G1275" s="3">
        <f t="shared" si="46"/>
        <v>6779.7335000000003</v>
      </c>
      <c r="H1275" s="3">
        <f t="shared" si="47"/>
        <v>4.9999999999272404E-2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16753.780000000002</v>
      </c>
      <c r="D1278" s="2">
        <f>BILANCA!E274</f>
        <v>13755.45</v>
      </c>
      <c r="E1278" s="2">
        <v>0</v>
      </c>
      <c r="F1278" s="2">
        <v>0</v>
      </c>
      <c r="G1278" s="3">
        <f t="shared" si="38"/>
        <v>11862.934240000002</v>
      </c>
      <c r="H1278" s="3">
        <f t="shared" si="41"/>
        <v>0.66999999999825377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3476.55</v>
      </c>
      <c r="D1279" s="2">
        <f>BILANCA!E275</f>
        <v>5253.68</v>
      </c>
      <c r="E1279" s="2">
        <v>0</v>
      </c>
      <c r="F1279" s="2">
        <v>0</v>
      </c>
      <c r="G1279" s="3">
        <f t="shared" ref="G1279:G1294" si="48">B1279/1000*C1279+B1279/500*D1279</f>
        <v>3761.6717900000003</v>
      </c>
      <c r="H1279" s="3">
        <f t="shared" ref="H1279:H1294" si="49">ABS(C1279-ROUND(C1279,0))+ABS(D1279-ROUND(D1279,0))</f>
        <v>0.76999999999952706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5203.01</v>
      </c>
      <c r="D1290" s="2">
        <f>BILANCA!E286</f>
        <v>120.87</v>
      </c>
      <c r="E1290" s="2">
        <v>0</v>
      </c>
      <c r="F1290" s="2">
        <v>0</v>
      </c>
      <c r="G1290" s="3">
        <f t="shared" si="48"/>
        <v>1524.5300000000002</v>
      </c>
      <c r="H1290" s="3">
        <f t="shared" si="49"/>
        <v>0.14000000000021373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8047.94</v>
      </c>
      <c r="D1291" s="2">
        <f>BILANCA!E287</f>
        <v>8380.9</v>
      </c>
      <c r="E1291" s="2">
        <v>0</v>
      </c>
      <c r="F1291" s="2">
        <v>0</v>
      </c>
      <c r="G1291" s="3">
        <f t="shared" si="48"/>
        <v>6971.53694</v>
      </c>
      <c r="H1291" s="3">
        <f t="shared" si="49"/>
        <v>0.16000000000076398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26.28</v>
      </c>
      <c r="D1292" s="2">
        <f>BILANCA!E288</f>
        <v>0</v>
      </c>
      <c r="E1292" s="2">
        <v>0</v>
      </c>
      <c r="F1292" s="2">
        <v>0</v>
      </c>
      <c r="G1292" s="3">
        <f t="shared" si="48"/>
        <v>7.4109599999999993</v>
      </c>
      <c r="H1292" s="3">
        <f t="shared" si="49"/>
        <v>0.28000000000000114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915.66</v>
      </c>
      <c r="D1295" s="2">
        <f>BILANCA!E291</f>
        <v>0.03</v>
      </c>
      <c r="E1295" s="2">
        <v>0</v>
      </c>
      <c r="F1295" s="2">
        <v>0</v>
      </c>
      <c r="G1295" s="3">
        <f t="shared" si="38"/>
        <v>260.98019999999997</v>
      </c>
      <c r="H1295" s="3">
        <f t="shared" si="41"/>
        <v>0.37000000000003186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915.66</v>
      </c>
      <c r="D1297" s="2">
        <f>BILANCA!E293</f>
        <v>0.03</v>
      </c>
      <c r="E1297" s="2">
        <v>0</v>
      </c>
      <c r="F1297" s="2">
        <v>0</v>
      </c>
      <c r="G1297" s="3">
        <f t="shared" si="50"/>
        <v>262.81163999999995</v>
      </c>
      <c r="H1297" s="3">
        <f t="shared" si="51"/>
        <v>0.37000000000003186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434387.14</v>
      </c>
      <c r="D1301" s="2">
        <f>BILANCA!E297</f>
        <v>1496749.89</v>
      </c>
      <c r="E1301" s="2">
        <v>0</v>
      </c>
      <c r="F1301" s="2">
        <v>0</v>
      </c>
      <c r="G1301" s="3">
        <f t="shared" si="38"/>
        <v>997515.09371999977</v>
      </c>
      <c r="H1301" s="3">
        <f t="shared" si="41"/>
        <v>0.25000000011641532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434387.14</v>
      </c>
      <c r="D1302" s="2">
        <f>BILANCA!E298</f>
        <v>1496749.89</v>
      </c>
      <c r="E1302" s="2">
        <v>0</v>
      </c>
      <c r="F1302" s="2">
        <v>0</v>
      </c>
      <c r="G1302" s="3">
        <f t="shared" si="38"/>
        <v>1000942.98064</v>
      </c>
      <c r="H1302" s="3">
        <f t="shared" si="41"/>
        <v>0.25000000011641532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5500</v>
      </c>
      <c r="D1303" s="2">
        <f>BILANCA!E300</f>
        <v>0</v>
      </c>
      <c r="E1303" s="2">
        <v>0</v>
      </c>
      <c r="F1303" s="2">
        <v>0</v>
      </c>
      <c r="G1303" s="3">
        <f t="shared" si="38"/>
        <v>1611.5</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68103.679999999993</v>
      </c>
      <c r="D1305" s="2">
        <f>BILANCA!E302</f>
        <v>59850.9</v>
      </c>
      <c r="E1305" s="2">
        <v>0</v>
      </c>
      <c r="F1305" s="2">
        <v>0</v>
      </c>
      <c r="G1305" s="3">
        <f t="shared" si="38"/>
        <v>55402.616599999994</v>
      </c>
      <c r="H1305" s="3">
        <f t="shared" si="41"/>
        <v>0.42000000000552973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1072.69</v>
      </c>
      <c r="D1306" s="2">
        <f>BILANCA!E303</f>
        <v>47.43</v>
      </c>
      <c r="E1306" s="2">
        <v>0</v>
      </c>
      <c r="F1306" s="2">
        <v>0</v>
      </c>
      <c r="G1306" s="3">
        <f t="shared" si="38"/>
        <v>345.59479999999996</v>
      </c>
      <c r="H1306" s="3">
        <f t="shared" si="41"/>
        <v>0.73999999999994515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915.66</v>
      </c>
      <c r="D1308" s="2">
        <f>BILANCA!E305</f>
        <v>1134.01</v>
      </c>
      <c r="E1308" s="2">
        <v>0</v>
      </c>
      <c r="F1308" s="2">
        <v>0</v>
      </c>
      <c r="G1308" s="3">
        <f t="shared" ref="G1308:G1581" si="52">B1308/1000*C1308+B1308/500*D1308</f>
        <v>948.73663999999997</v>
      </c>
      <c r="H1308" s="3">
        <f t="shared" si="41"/>
        <v>0.35000000000002274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1048.68</v>
      </c>
      <c r="D1309" s="2">
        <f>BILANCA!E306</f>
        <v>0</v>
      </c>
      <c r="E1309" s="2">
        <v>0</v>
      </c>
      <c r="F1309" s="2">
        <v>0</v>
      </c>
      <c r="G1309" s="3">
        <f t="shared" si="52"/>
        <v>313.55531999999999</v>
      </c>
      <c r="H1309" s="3">
        <f t="shared" si="41"/>
        <v>0.31999999999993634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998.32</v>
      </c>
      <c r="D1311" s="2">
        <f>BILANCA!E308</f>
        <v>998.32</v>
      </c>
      <c r="E1311" s="2">
        <v>0</v>
      </c>
      <c r="F1311" s="2">
        <v>0</v>
      </c>
      <c r="G1311" s="3">
        <f t="shared" si="52"/>
        <v>901.48296000000005</v>
      </c>
      <c r="H1311" s="3">
        <f t="shared" si="41"/>
        <v>0.64000000000010004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5195.18</v>
      </c>
      <c r="D1312" s="2">
        <f>BILANCA!E309</f>
        <v>4815.8599999999997</v>
      </c>
      <c r="E1312" s="2">
        <v>0</v>
      </c>
      <c r="F1312" s="2">
        <v>0</v>
      </c>
      <c r="G1312" s="3">
        <f t="shared" si="52"/>
        <v>4477.7237999999998</v>
      </c>
      <c r="H1312" s="3">
        <f t="shared" si="41"/>
        <v>0.32000000000061846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16712.2</v>
      </c>
      <c r="D1339" s="2">
        <f>BILANCA!E336</f>
        <v>30203.84</v>
      </c>
      <c r="E1339" s="2">
        <v>0</v>
      </c>
      <c r="F1339" s="2">
        <v>0</v>
      </c>
      <c r="G1339" s="3">
        <f t="shared" si="52"/>
        <v>25372.44052</v>
      </c>
      <c r="H1339" s="3">
        <f t="shared" si="41"/>
        <v>0.36000000000058208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59967.43</v>
      </c>
      <c r="D1340" s="2">
        <f>BILANCA!E337</f>
        <v>103576.75</v>
      </c>
      <c r="E1340" s="2">
        <v>0</v>
      </c>
      <c r="F1340" s="2">
        <v>0</v>
      </c>
      <c r="G1340" s="3">
        <f t="shared" si="52"/>
        <v>88149.906900000002</v>
      </c>
      <c r="H1340" s="3">
        <f t="shared" si="41"/>
        <v>0.68000000000029104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64561.41</v>
      </c>
      <c r="E1341" s="2">
        <v>0</v>
      </c>
      <c r="F1341" s="2">
        <v>0</v>
      </c>
      <c r="G1341" s="3">
        <f t="shared" si="52"/>
        <v>42739.653420000002</v>
      </c>
      <c r="H1341" s="3">
        <f t="shared" si="41"/>
        <v>0.41000000000349246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5250</v>
      </c>
      <c r="D1342" s="2">
        <f>BILANCA!E339</f>
        <v>20404.32</v>
      </c>
      <c r="E1342" s="2">
        <v>0</v>
      </c>
      <c r="F1342" s="2">
        <v>0</v>
      </c>
      <c r="G1342" s="3">
        <f t="shared" si="52"/>
        <v>15291.468480000001</v>
      </c>
      <c r="H1342" s="3">
        <f t="shared" si="41"/>
        <v>0.31999999999970896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4347.95</v>
      </c>
      <c r="D1347" s="2">
        <f>BILANCA!E344</f>
        <v>29557.91</v>
      </c>
      <c r="E1347" s="2">
        <v>0</v>
      </c>
      <c r="F1347" s="2">
        <v>0</v>
      </c>
      <c r="G1347" s="3">
        <f t="shared" si="52"/>
        <v>21387.290490000003</v>
      </c>
      <c r="H1347" s="3">
        <f t="shared" si="41"/>
        <v>0.14000000000032742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45.9</v>
      </c>
      <c r="E1369" s="2">
        <v>0</v>
      </c>
      <c r="F1369" s="2">
        <v>0</v>
      </c>
      <c r="G1369" s="3">
        <f t="shared" si="57"/>
        <v>32.956199999999995</v>
      </c>
      <c r="H1369" s="3">
        <f t="shared" si="58"/>
        <v>0.10000000000000142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1635.79</v>
      </c>
      <c r="E1370" s="2">
        <v>0</v>
      </c>
      <c r="F1370" s="2">
        <v>0</v>
      </c>
      <c r="G1370" s="3">
        <f t="shared" si="57"/>
        <v>1177.7687999999998</v>
      </c>
      <c r="H1370" s="3">
        <f t="shared" si="58"/>
        <v>0.21000000000003638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0.04</v>
      </c>
      <c r="E1384" s="2">
        <v>0</v>
      </c>
      <c r="F1384" s="2">
        <v>0</v>
      </c>
      <c r="G1384" s="3">
        <f t="shared" si="59"/>
        <v>2.9920000000000002E-2</v>
      </c>
      <c r="H1384" s="3">
        <f t="shared" si="60"/>
        <v>0.04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0.03</v>
      </c>
      <c r="E1387" s="2">
        <v>0</v>
      </c>
      <c r="F1387" s="2">
        <v>0</v>
      </c>
      <c r="G1387" s="3">
        <f t="shared" si="59"/>
        <v>2.2619999999999998E-2</v>
      </c>
      <c r="H1387" s="3">
        <f t="shared" si="60"/>
        <v>0.03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434387.14</v>
      </c>
      <c r="D1390" s="2">
        <f>BILANCA!E387</f>
        <v>215954.59</v>
      </c>
      <c r="E1390" s="2">
        <v>0</v>
      </c>
      <c r="F1390" s="2">
        <v>0</v>
      </c>
      <c r="G1390" s="3">
        <f t="shared" ref="G1390:G1399" si="61">B1390/1000*C1390+B1390/500*D1390</f>
        <v>329192.60160000005</v>
      </c>
      <c r="H1390" s="3">
        <f t="shared" ref="H1390:H1399" si="62">ABS(C1390-ROUND(C1390,0))+ABS(D1390-ROUND(D1390,0))</f>
        <v>0.5500000000174623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231658.27</v>
      </c>
      <c r="E1394" s="2">
        <v>0</v>
      </c>
      <c r="F1394" s="2">
        <v>0</v>
      </c>
      <c r="G1394" s="3">
        <f t="shared" si="61"/>
        <v>177913.55135999998</v>
      </c>
      <c r="H1394" s="3">
        <f t="shared" si="62"/>
        <v>0.26999999998952262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29573.53</v>
      </c>
      <c r="E1396" s="2">
        <v>0</v>
      </c>
      <c r="F1396" s="2">
        <v>0</v>
      </c>
      <c r="G1396" s="3">
        <f t="shared" si="61"/>
        <v>22830.765159999999</v>
      </c>
      <c r="H1396" s="3">
        <f t="shared" si="62"/>
        <v>0.47000000000116415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1019563.5</v>
      </c>
      <c r="E1399" s="2">
        <v>0</v>
      </c>
      <c r="F1399" s="2">
        <v>0</v>
      </c>
      <c r="G1399" s="3">
        <f t="shared" si="61"/>
        <v>793220.40300000005</v>
      </c>
      <c r="H1399" s="3">
        <f t="shared" si="62"/>
        <v>0.5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326562.90999999997</v>
      </c>
      <c r="D1401" s="7">
        <f>'RAS-funkcijski'!E5</f>
        <v>458266.89</v>
      </c>
      <c r="E1401" s="7">
        <v>0</v>
      </c>
      <c r="F1401" s="7">
        <v>0</v>
      </c>
      <c r="G1401" s="8">
        <f t="shared" si="52"/>
        <v>1243.0966900000001</v>
      </c>
      <c r="H1401" s="8">
        <f t="shared" si="41"/>
        <v>0.20000000001164153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277696.09000000003</v>
      </c>
      <c r="D1402" s="2">
        <f>'RAS-funkcijski'!E6</f>
        <v>399950.61</v>
      </c>
      <c r="E1402" s="2">
        <v>0</v>
      </c>
      <c r="F1402" s="2">
        <v>0</v>
      </c>
      <c r="G1402" s="3">
        <f t="shared" si="52"/>
        <v>2155.1946200000002</v>
      </c>
      <c r="H1402" s="3">
        <f t="shared" si="41"/>
        <v>0.48000000003958121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277696.09000000003</v>
      </c>
      <c r="D1403" s="2">
        <f>'RAS-funkcijski'!E7</f>
        <v>399950.61</v>
      </c>
      <c r="E1403" s="2">
        <v>0</v>
      </c>
      <c r="F1403" s="2">
        <v>0</v>
      </c>
      <c r="G1403" s="3">
        <f t="shared" si="52"/>
        <v>3232.7919300000003</v>
      </c>
      <c r="H1403" s="3">
        <f t="shared" si="41"/>
        <v>0.48000000003958121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27574.28</v>
      </c>
      <c r="D1409" s="2">
        <f>'RAS-funkcijski'!E13</f>
        <v>34825.56</v>
      </c>
      <c r="E1409" s="2">
        <v>0</v>
      </c>
      <c r="F1409" s="2">
        <v>0</v>
      </c>
      <c r="G1409" s="3">
        <f t="shared" si="52"/>
        <v>875.02859999999987</v>
      </c>
      <c r="H1409" s="3">
        <f t="shared" si="41"/>
        <v>0.72000000000116415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27574.28</v>
      </c>
      <c r="D1410" s="2">
        <f>'RAS-funkcijski'!E14</f>
        <v>34825.56</v>
      </c>
      <c r="E1410" s="2">
        <v>0</v>
      </c>
      <c r="F1410" s="2">
        <v>0</v>
      </c>
      <c r="G1410" s="3">
        <f t="shared" si="52"/>
        <v>972.25399999999991</v>
      </c>
      <c r="H1410" s="3">
        <f t="shared" si="41"/>
        <v>0.72000000000116415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21292.54</v>
      </c>
      <c r="D1415" s="2">
        <f>'RAS-funkcijski'!E19</f>
        <v>23490.720000000001</v>
      </c>
      <c r="E1415" s="2">
        <v>0</v>
      </c>
      <c r="F1415" s="2">
        <v>0</v>
      </c>
      <c r="G1415" s="3">
        <f t="shared" si="52"/>
        <v>1024.1097</v>
      </c>
      <c r="H1415" s="3">
        <f t="shared" si="41"/>
        <v>0.73999999999796273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9525.98</v>
      </c>
      <c r="D1418" s="2">
        <f>'RAS-funkcijski'!E22</f>
        <v>12625.8</v>
      </c>
      <c r="E1418" s="2">
        <v>0</v>
      </c>
      <c r="F1418" s="2">
        <v>0</v>
      </c>
      <c r="G1418" s="3">
        <f t="shared" si="52"/>
        <v>625.99643999999989</v>
      </c>
      <c r="H1418" s="3">
        <f t="shared" si="41"/>
        <v>0.22000000000116415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9525.98</v>
      </c>
      <c r="D1420" s="2">
        <f>'RAS-funkcijski'!E24</f>
        <v>12625.8</v>
      </c>
      <c r="E1420" s="2">
        <v>0</v>
      </c>
      <c r="F1420" s="2">
        <v>0</v>
      </c>
      <c r="G1420" s="3">
        <f t="shared" si="52"/>
        <v>695.55160000000001</v>
      </c>
      <c r="H1420" s="3">
        <f t="shared" si="41"/>
        <v>0.22000000000116415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162471.99</v>
      </c>
      <c r="D1424" s="2">
        <f>'RAS-funkcijski'!E28</f>
        <v>175679.83</v>
      </c>
      <c r="E1424" s="2">
        <v>0</v>
      </c>
      <c r="F1424" s="2">
        <v>0</v>
      </c>
      <c r="G1424" s="3">
        <f t="shared" si="52"/>
        <v>12331.9596</v>
      </c>
      <c r="H1424" s="3">
        <f t="shared" si="41"/>
        <v>0.18000000002211891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162471.99</v>
      </c>
      <c r="D1426" s="2">
        <f>'RAS-funkcijski'!E30</f>
        <v>175679.83</v>
      </c>
      <c r="E1426" s="2">
        <v>0</v>
      </c>
      <c r="F1426" s="2">
        <v>0</v>
      </c>
      <c r="G1426" s="3">
        <f t="shared" si="52"/>
        <v>13359.622899999998</v>
      </c>
      <c r="H1426" s="3">
        <f t="shared" si="41"/>
        <v>0.18000000002211891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522834.65</v>
      </c>
      <c r="D1431" s="2">
        <f>'RAS-funkcijski'!E35</f>
        <v>485038.67000000004</v>
      </c>
      <c r="E1431" s="2">
        <v>0</v>
      </c>
      <c r="F1431" s="2">
        <v>0</v>
      </c>
      <c r="G1431" s="3">
        <f t="shared" si="52"/>
        <v>46280.271690000001</v>
      </c>
      <c r="H1431" s="3">
        <f t="shared" si="41"/>
        <v>0.67999999993480742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28153.37</v>
      </c>
      <c r="D1435" s="2">
        <f>'RAS-funkcijski'!E39</f>
        <v>34660.019999999997</v>
      </c>
      <c r="E1435" s="2">
        <v>0</v>
      </c>
      <c r="F1435" s="2">
        <v>0</v>
      </c>
      <c r="G1435" s="3">
        <f t="shared" si="52"/>
        <v>3411.5693499999998</v>
      </c>
      <c r="H1435" s="3">
        <f t="shared" si="41"/>
        <v>0.38999999999577994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28153.37</v>
      </c>
      <c r="D1436" s="2">
        <f>'RAS-funkcijski'!E40</f>
        <v>34660.019999999997</v>
      </c>
      <c r="E1436" s="2">
        <v>0</v>
      </c>
      <c r="F1436" s="2">
        <v>0</v>
      </c>
      <c r="G1436" s="3">
        <f t="shared" si="52"/>
        <v>3509.0427599999994</v>
      </c>
      <c r="H1436" s="3">
        <f t="shared" si="41"/>
        <v>0.38999999999577994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410826.44</v>
      </c>
      <c r="D1450" s="2">
        <f>'RAS-funkcijski'!E54</f>
        <v>360699.4</v>
      </c>
      <c r="E1450" s="2">
        <v>0</v>
      </c>
      <c r="F1450" s="2">
        <v>0</v>
      </c>
      <c r="G1450" s="3">
        <f t="shared" si="52"/>
        <v>56611.262000000002</v>
      </c>
      <c r="H1450" s="3">
        <f t="shared" si="63"/>
        <v>0.84000000002561137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410826.44</v>
      </c>
      <c r="D1451" s="2">
        <f>'RAS-funkcijski'!E55</f>
        <v>360699.4</v>
      </c>
      <c r="E1451" s="2">
        <v>0</v>
      </c>
      <c r="F1451" s="2">
        <v>0</v>
      </c>
      <c r="G1451" s="3">
        <f t="shared" si="52"/>
        <v>57743.487239999995</v>
      </c>
      <c r="H1451" s="3">
        <f t="shared" si="63"/>
        <v>0.84000000002561137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3690.68</v>
      </c>
      <c r="D1456" s="2">
        <f>'RAS-funkcijski'!E60</f>
        <v>3000</v>
      </c>
      <c r="E1456" s="2">
        <v>0</v>
      </c>
      <c r="F1456" s="2">
        <v>0</v>
      </c>
      <c r="G1456" s="3">
        <f t="shared" si="52"/>
        <v>542.67808000000002</v>
      </c>
      <c r="H1456" s="3">
        <f t="shared" si="63"/>
        <v>0.32000000000016371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80164.160000000003</v>
      </c>
      <c r="D1457" s="2">
        <f>'RAS-funkcijski'!E61</f>
        <v>86679.25</v>
      </c>
      <c r="E1457" s="2">
        <v>0</v>
      </c>
      <c r="F1457" s="2">
        <v>0</v>
      </c>
      <c r="G1457" s="3">
        <f t="shared" si="52"/>
        <v>14450.791620000002</v>
      </c>
      <c r="H1457" s="3">
        <f t="shared" si="63"/>
        <v>0.41000000000349246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1000</v>
      </c>
      <c r="D1460" s="2">
        <f>'RAS-funkcijski'!E64</f>
        <v>0</v>
      </c>
      <c r="E1460" s="2">
        <v>0</v>
      </c>
      <c r="F1460" s="2">
        <v>0</v>
      </c>
      <c r="G1460" s="3">
        <f t="shared" si="52"/>
        <v>60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79164.160000000003</v>
      </c>
      <c r="D1461" s="2">
        <f>'RAS-funkcijski'!E65</f>
        <v>86679.25</v>
      </c>
      <c r="E1461" s="2">
        <v>0</v>
      </c>
      <c r="F1461" s="2">
        <v>0</v>
      </c>
      <c r="G1461" s="3">
        <f t="shared" si="52"/>
        <v>15403.88226</v>
      </c>
      <c r="H1461" s="3">
        <f t="shared" si="63"/>
        <v>0.41000000000349246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1051.1600000000001</v>
      </c>
      <c r="D1471" s="2">
        <f>'RAS-funkcijski'!E75</f>
        <v>250</v>
      </c>
      <c r="E1471" s="2">
        <v>0</v>
      </c>
      <c r="F1471" s="2">
        <v>0</v>
      </c>
      <c r="G1471" s="3">
        <f t="shared" si="52"/>
        <v>110.13236000000001</v>
      </c>
      <c r="H1471" s="3">
        <f t="shared" si="63"/>
        <v>0.16000000000008185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1051.1600000000001</v>
      </c>
      <c r="D1473" s="2">
        <f>'RAS-funkcijski'!E77</f>
        <v>250</v>
      </c>
      <c r="E1473" s="2">
        <v>0</v>
      </c>
      <c r="F1473" s="2">
        <v>0</v>
      </c>
      <c r="G1473" s="3">
        <f t="shared" si="52"/>
        <v>113.23468</v>
      </c>
      <c r="H1473" s="3">
        <f t="shared" si="63"/>
        <v>0.16000000000008185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633202.29</v>
      </c>
      <c r="D1478" s="2">
        <f>'RAS-funkcijski'!E82</f>
        <v>599382.96000000008</v>
      </c>
      <c r="E1478" s="2">
        <v>0</v>
      </c>
      <c r="F1478" s="2">
        <v>0</v>
      </c>
      <c r="G1478" s="3">
        <f t="shared" si="52"/>
        <v>142893.52038000003</v>
      </c>
      <c r="H1478" s="3">
        <f t="shared" si="63"/>
        <v>0.32999999995809048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52748.58</v>
      </c>
      <c r="D1479" s="2">
        <f>'RAS-funkcijski'!E83</f>
        <v>136637.17000000001</v>
      </c>
      <c r="E1479" s="2">
        <v>0</v>
      </c>
      <c r="F1479" s="2">
        <v>0</v>
      </c>
      <c r="G1479" s="3">
        <f t="shared" si="52"/>
        <v>25755.810680000002</v>
      </c>
      <c r="H1479" s="3">
        <f t="shared" si="63"/>
        <v>0.59000000001105946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526498.77</v>
      </c>
      <c r="D1480" s="2">
        <f>'RAS-funkcijski'!E84</f>
        <v>380634.76</v>
      </c>
      <c r="E1480" s="2">
        <v>0</v>
      </c>
      <c r="F1480" s="2">
        <v>0</v>
      </c>
      <c r="G1480" s="3">
        <f t="shared" si="52"/>
        <v>103021.4632</v>
      </c>
      <c r="H1480" s="3">
        <f t="shared" si="63"/>
        <v>0.46999999997206032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1360</v>
      </c>
      <c r="D1481" s="2">
        <f>'RAS-funkcijski'!E85</f>
        <v>1000</v>
      </c>
      <c r="E1481" s="2">
        <v>0</v>
      </c>
      <c r="F1481" s="2">
        <v>0</v>
      </c>
      <c r="G1481" s="3">
        <f t="shared" si="52"/>
        <v>272.15999999999997</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48360</v>
      </c>
      <c r="E1483" s="2">
        <v>0</v>
      </c>
      <c r="F1483" s="2">
        <v>0</v>
      </c>
      <c r="G1483" s="3">
        <f t="shared" si="52"/>
        <v>8027.76</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52594.94</v>
      </c>
      <c r="D1484" s="2">
        <f>'RAS-funkcijski'!E88</f>
        <v>32751.03</v>
      </c>
      <c r="E1484" s="2">
        <v>0</v>
      </c>
      <c r="F1484" s="2">
        <v>0</v>
      </c>
      <c r="G1484" s="3">
        <f t="shared" si="52"/>
        <v>9920.148000000001</v>
      </c>
      <c r="H1484" s="3">
        <f t="shared" si="63"/>
        <v>8.999999999650754E-2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84365.700000000012</v>
      </c>
      <c r="D1503" s="2">
        <f>'RAS-funkcijski'!E107</f>
        <v>86163.42</v>
      </c>
      <c r="E1503" s="2">
        <v>0</v>
      </c>
      <c r="F1503" s="2">
        <v>0</v>
      </c>
      <c r="G1503" s="3">
        <f t="shared" si="52"/>
        <v>26439.331619999997</v>
      </c>
      <c r="H1503" s="3">
        <f t="shared" si="63"/>
        <v>0.71999999998661224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38065.480000000003</v>
      </c>
      <c r="D1504" s="2">
        <f>'RAS-funkcijski'!E108</f>
        <v>45000</v>
      </c>
      <c r="E1504" s="2">
        <v>0</v>
      </c>
      <c r="F1504" s="2">
        <v>0</v>
      </c>
      <c r="G1504" s="3">
        <f t="shared" si="52"/>
        <v>13318.80992</v>
      </c>
      <c r="H1504" s="3">
        <f t="shared" si="63"/>
        <v>0.48000000000320142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6094</v>
      </c>
      <c r="D1507" s="2">
        <f>'RAS-funkcijski'!E111</f>
        <v>0</v>
      </c>
      <c r="E1507" s="2">
        <v>0</v>
      </c>
      <c r="F1507" s="2">
        <v>0</v>
      </c>
      <c r="G1507" s="3">
        <f t="shared" si="52"/>
        <v>652.05799999999999</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40206.22</v>
      </c>
      <c r="D1509" s="2">
        <f>'RAS-funkcijski'!E113</f>
        <v>41163.42</v>
      </c>
      <c r="E1509" s="2">
        <v>0</v>
      </c>
      <c r="F1509" s="2">
        <v>0</v>
      </c>
      <c r="G1509" s="3">
        <f t="shared" si="52"/>
        <v>13356.10354</v>
      </c>
      <c r="H1509" s="3">
        <f t="shared" si="63"/>
        <v>0.63999999999941792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112826.66</v>
      </c>
      <c r="D1510" s="2">
        <f>'RAS-funkcijski'!E114</f>
        <v>142192.43</v>
      </c>
      <c r="E1510" s="2">
        <v>0</v>
      </c>
      <c r="F1510" s="2">
        <v>0</v>
      </c>
      <c r="G1510" s="3">
        <f t="shared" si="52"/>
        <v>43693.267200000002</v>
      </c>
      <c r="H1510" s="3">
        <f t="shared" si="63"/>
        <v>0.76999999998952262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111711.74</v>
      </c>
      <c r="D1511" s="2">
        <f>'RAS-funkcijski'!E115</f>
        <v>142192.43</v>
      </c>
      <c r="E1511" s="2">
        <v>0</v>
      </c>
      <c r="F1511" s="2">
        <v>0</v>
      </c>
      <c r="G1511" s="3">
        <f t="shared" si="52"/>
        <v>43966.722600000001</v>
      </c>
      <c r="H1511" s="3">
        <f t="shared" si="63"/>
        <v>0.68999999998777639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111263.74</v>
      </c>
      <c r="D1512" s="2">
        <f>'RAS-funkcijski'!E116</f>
        <v>142006.60999999999</v>
      </c>
      <c r="E1512" s="2">
        <v>0</v>
      </c>
      <c r="F1512" s="2">
        <v>0</v>
      </c>
      <c r="G1512" s="3">
        <f t="shared" si="52"/>
        <v>44271.019520000002</v>
      </c>
      <c r="H1512" s="3">
        <f t="shared" si="63"/>
        <v>0.65000000000873115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448</v>
      </c>
      <c r="D1513" s="2">
        <f>'RAS-funkcijski'!E117</f>
        <v>185.82</v>
      </c>
      <c r="E1513" s="2">
        <v>0</v>
      </c>
      <c r="F1513" s="2">
        <v>0</v>
      </c>
      <c r="G1513" s="3">
        <f t="shared" si="52"/>
        <v>92.619320000000002</v>
      </c>
      <c r="H1513" s="3">
        <f t="shared" si="63"/>
        <v>0.18000000000000682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1114.92</v>
      </c>
      <c r="D1514" s="2">
        <f>'RAS-funkcijski'!E118</f>
        <v>0</v>
      </c>
      <c r="E1514" s="2">
        <v>0</v>
      </c>
      <c r="F1514" s="2">
        <v>0</v>
      </c>
      <c r="G1514" s="3">
        <f t="shared" si="52"/>
        <v>127.10088000000002</v>
      </c>
      <c r="H1514" s="3">
        <f t="shared" si="63"/>
        <v>7.999999999992724E-2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1114.92</v>
      </c>
      <c r="D1516" s="2">
        <f>'RAS-funkcijski'!E120</f>
        <v>0</v>
      </c>
      <c r="E1516" s="2">
        <v>0</v>
      </c>
      <c r="F1516" s="2">
        <v>0</v>
      </c>
      <c r="G1516" s="3">
        <f t="shared" si="52"/>
        <v>129.33072000000001</v>
      </c>
      <c r="H1516" s="3">
        <f t="shared" si="63"/>
        <v>7.999999999992724E-2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304593.17</v>
      </c>
      <c r="D1525" s="2">
        <f>'RAS-funkcijski'!E129</f>
        <v>564723.98</v>
      </c>
      <c r="E1525" s="2">
        <v>0</v>
      </c>
      <c r="F1525" s="2">
        <v>0</v>
      </c>
      <c r="G1525" s="3">
        <f t="shared" si="52"/>
        <v>179255.14124999999</v>
      </c>
      <c r="H1525" s="3">
        <f t="shared" si="63"/>
        <v>0.19000000000232831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221483.95</v>
      </c>
      <c r="D1529" s="2">
        <f>'RAS-funkcijski'!E133</f>
        <v>426623.03</v>
      </c>
      <c r="E1529" s="2">
        <v>0</v>
      </c>
      <c r="F1529" s="2">
        <v>0</v>
      </c>
      <c r="G1529" s="3">
        <f t="shared" si="52"/>
        <v>138640.17129000003</v>
      </c>
      <c r="H1529" s="3">
        <f t="shared" si="63"/>
        <v>8.0000000016298145E-2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79989.539999999994</v>
      </c>
      <c r="D1531" s="2">
        <f>'RAS-funkcijski'!E135</f>
        <v>132407.25</v>
      </c>
      <c r="E1531" s="2">
        <v>0</v>
      </c>
      <c r="F1531" s="2">
        <v>0</v>
      </c>
      <c r="G1531" s="3">
        <f t="shared" si="52"/>
        <v>45169.329240000006</v>
      </c>
      <c r="H1531" s="3">
        <f t="shared" si="63"/>
        <v>0.71000000000640284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927.53</v>
      </c>
      <c r="D1533" s="2">
        <f>'RAS-funkcijski'!E137</f>
        <v>2938.69</v>
      </c>
      <c r="E1533" s="2">
        <v>0</v>
      </c>
      <c r="F1533" s="2">
        <v>0</v>
      </c>
      <c r="G1533" s="3">
        <f t="shared" si="52"/>
        <v>905.05303000000004</v>
      </c>
      <c r="H1533" s="3">
        <f t="shared" si="63"/>
        <v>0.77999999999997272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2192.15</v>
      </c>
      <c r="D1534" s="2">
        <f>'RAS-funkcijski'!E138</f>
        <v>2200</v>
      </c>
      <c r="E1534" s="2">
        <v>0</v>
      </c>
      <c r="F1534" s="2">
        <v>0</v>
      </c>
      <c r="G1534" s="3">
        <f t="shared" si="52"/>
        <v>883.34810000000004</v>
      </c>
      <c r="H1534" s="3">
        <f t="shared" si="63"/>
        <v>0.15000000000009095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555.01</v>
      </c>
      <c r="E1536" s="2">
        <v>0</v>
      </c>
      <c r="F1536" s="2">
        <v>0</v>
      </c>
      <c r="G1536" s="3">
        <f t="shared" si="52"/>
        <v>150.96272000000002</v>
      </c>
      <c r="H1536" s="3">
        <f t="shared" si="63"/>
        <v>9.9999999999909051E-3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2157434.5099999998</v>
      </c>
      <c r="D1537" s="14">
        <f>'RAS-funkcijski'!E141</f>
        <v>2524323.9799999995</v>
      </c>
      <c r="E1537" s="14">
        <v>0</v>
      </c>
      <c r="F1537" s="14">
        <v>0</v>
      </c>
      <c r="G1537" s="15">
        <f t="shared" si="52"/>
        <v>987233.29838999989</v>
      </c>
      <c r="H1537" s="15">
        <f t="shared" si="63"/>
        <v>0.51000000070780516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9612.07</v>
      </c>
      <c r="E1538" s="7">
        <v>0</v>
      </c>
      <c r="F1538" s="7">
        <v>0</v>
      </c>
      <c r="G1538" s="8">
        <f t="shared" si="52"/>
        <v>19.224139999999998</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9612.07</v>
      </c>
      <c r="E1555" s="2">
        <v>0</v>
      </c>
      <c r="F1555" s="2">
        <v>0</v>
      </c>
      <c r="G1555" s="3">
        <f t="shared" si="52"/>
        <v>346.03451999999999</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9570.91</v>
      </c>
      <c r="E1556" s="2">
        <v>0</v>
      </c>
      <c r="F1556" s="2">
        <v>0</v>
      </c>
      <c r="G1556" s="3">
        <f t="shared" si="52"/>
        <v>363.69457999999997</v>
      </c>
      <c r="H1556" s="3">
        <f t="shared" si="63"/>
        <v>9.0000000000145519E-2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9570.91</v>
      </c>
      <c r="E1558" s="2">
        <v>0</v>
      </c>
      <c r="F1558" s="2">
        <v>0</v>
      </c>
      <c r="G1558" s="3">
        <f t="shared" si="52"/>
        <v>401.97822000000002</v>
      </c>
      <c r="H1558" s="3">
        <f t="shared" si="63"/>
        <v>9.0000000000145519E-2</v>
      </c>
      <c r="I1558" s="11">
        <f t="shared" si="66"/>
        <v>36.1780398000585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41.16</v>
      </c>
      <c r="E1563" s="2">
        <v>0</v>
      </c>
      <c r="F1563" s="2">
        <v>0</v>
      </c>
      <c r="G1563" s="3">
        <f t="shared" si="52"/>
        <v>2.1403199999999996</v>
      </c>
      <c r="H1563" s="3">
        <f t="shared" si="63"/>
        <v>0.15999999999999659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41.16</v>
      </c>
      <c r="E1569" s="2">
        <v>0</v>
      </c>
      <c r="F1569" s="2">
        <v>0</v>
      </c>
      <c r="G1569" s="3">
        <f t="shared" si="52"/>
        <v>2.6342399999999997</v>
      </c>
      <c r="H1569" s="3">
        <f t="shared" si="63"/>
        <v>0.15999999999999659</v>
      </c>
      <c r="I1569" s="11">
        <f t="shared" si="67"/>
        <v>0.42147839999999098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81969.63</v>
      </c>
      <c r="D1582" s="7"/>
      <c r="E1582" s="7">
        <v>0</v>
      </c>
      <c r="F1582" s="7">
        <v>0</v>
      </c>
      <c r="G1582" s="8">
        <f t="shared" ref="G1582:G1686" si="70">B1582/1000*C1582</f>
        <v>81.969630000000009</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2627115.39</v>
      </c>
      <c r="D1583" s="2">
        <v>0</v>
      </c>
      <c r="E1583" s="2">
        <v>0</v>
      </c>
      <c r="F1583" s="2">
        <v>0</v>
      </c>
      <c r="G1583" s="3">
        <f t="shared" si="70"/>
        <v>5254.2307800000008</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1873852.9600000002</v>
      </c>
      <c r="D1585" s="2">
        <v>0</v>
      </c>
      <c r="E1585" s="2">
        <v>0</v>
      </c>
      <c r="F1585" s="2">
        <v>0</v>
      </c>
      <c r="G1585" s="3">
        <f t="shared" si="70"/>
        <v>7495.4118400000007</v>
      </c>
      <c r="H1585" s="3">
        <f t="shared" si="71"/>
        <v>3.9999999804422259E-2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563211.5</v>
      </c>
      <c r="D1586" s="2">
        <v>0</v>
      </c>
      <c r="E1586" s="2">
        <v>0</v>
      </c>
      <c r="F1586" s="2">
        <v>0</v>
      </c>
      <c r="G1586" s="3">
        <f t="shared" si="70"/>
        <v>2816.0574999999999</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566997.22</v>
      </c>
      <c r="D1587" s="2">
        <v>0</v>
      </c>
      <c r="E1587" s="2">
        <v>0</v>
      </c>
      <c r="F1587" s="2">
        <v>0</v>
      </c>
      <c r="G1587" s="3">
        <f t="shared" si="70"/>
        <v>3401.9833199999998</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3536.24</v>
      </c>
      <c r="D1588" s="2">
        <v>0</v>
      </c>
      <c r="E1588" s="2">
        <v>0</v>
      </c>
      <c r="F1588" s="2">
        <v>0</v>
      </c>
      <c r="G1588" s="3">
        <f t="shared" si="70"/>
        <v>24.753679999999999</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61839.03</v>
      </c>
      <c r="D1589" s="2">
        <v>0</v>
      </c>
      <c r="E1589" s="2">
        <v>0</v>
      </c>
      <c r="F1589" s="2">
        <v>0</v>
      </c>
      <c r="G1589" s="3">
        <f t="shared" si="70"/>
        <v>494.71224000000001</v>
      </c>
      <c r="H1589" s="3">
        <f t="shared" si="71"/>
        <v>2.9999999998835847E-2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296638.88</v>
      </c>
      <c r="D1590" s="2">
        <v>0</v>
      </c>
      <c r="E1590" s="2">
        <v>0</v>
      </c>
      <c r="F1590" s="2">
        <v>0</v>
      </c>
      <c r="G1590" s="3">
        <f>B1590/1000*C1590</f>
        <v>2669.7499199999997</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170436.8</v>
      </c>
      <c r="D1591" s="2">
        <v>0</v>
      </c>
      <c r="E1591" s="2">
        <v>0</v>
      </c>
      <c r="F1591" s="2">
        <v>0</v>
      </c>
      <c r="G1591" s="3">
        <f t="shared" si="70"/>
        <v>1704.3679999999999</v>
      </c>
      <c r="H1591" s="3">
        <f t="shared" si="71"/>
        <v>0.20000000001164153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157063.42000000001</v>
      </c>
      <c r="D1592" s="2">
        <v>0</v>
      </c>
      <c r="E1592" s="2">
        <v>0</v>
      </c>
      <c r="F1592" s="2">
        <v>0</v>
      </c>
      <c r="G1592" s="3">
        <f t="shared" si="70"/>
        <v>1727.6976200000001</v>
      </c>
      <c r="H1592" s="3">
        <f t="shared" si="71"/>
        <v>0.42000000001280569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54129.87</v>
      </c>
      <c r="D1593" s="2">
        <v>0</v>
      </c>
      <c r="E1593" s="2">
        <v>0</v>
      </c>
      <c r="F1593" s="2">
        <v>0</v>
      </c>
      <c r="G1593" s="3">
        <f t="shared" si="70"/>
        <v>649.55844000000002</v>
      </c>
      <c r="H1593" s="3">
        <f t="shared" si="71"/>
        <v>0.12999999999738066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707356.87</v>
      </c>
      <c r="D1594" s="2">
        <v>0</v>
      </c>
      <c r="E1594" s="2">
        <v>0</v>
      </c>
      <c r="F1594" s="2">
        <v>0</v>
      </c>
      <c r="G1594" s="3">
        <f t="shared" si="70"/>
        <v>9195.6393099999987</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45905.56</v>
      </c>
      <c r="D1601" s="2">
        <v>0</v>
      </c>
      <c r="E1601" s="2">
        <v>0</v>
      </c>
      <c r="F1601" s="2">
        <v>0</v>
      </c>
      <c r="G1601" s="3">
        <f>B1601/1000*C1601</f>
        <v>918.11119999999994</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2488657.0100000002</v>
      </c>
      <c r="D1602" s="2">
        <v>0</v>
      </c>
      <c r="E1602" s="2">
        <v>0</v>
      </c>
      <c r="F1602" s="2">
        <v>0</v>
      </c>
      <c r="G1602" s="3">
        <f t="shared" si="70"/>
        <v>52261.797210000012</v>
      </c>
      <c r="H1602" s="3">
        <f t="shared" si="71"/>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1816792</v>
      </c>
      <c r="D1604" s="2">
        <v>0</v>
      </c>
      <c r="E1604" s="2">
        <v>0</v>
      </c>
      <c r="F1604" s="2">
        <v>0</v>
      </c>
      <c r="G1604" s="3">
        <f t="shared" si="70"/>
        <v>41786.216</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556803.73</v>
      </c>
      <c r="D1605" s="2">
        <v>0</v>
      </c>
      <c r="E1605" s="2">
        <v>0</v>
      </c>
      <c r="F1605" s="2">
        <v>0</v>
      </c>
      <c r="G1605" s="3">
        <f t="shared" si="70"/>
        <v>13363.28952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547237.43999999994</v>
      </c>
      <c r="D1606" s="2">
        <v>0</v>
      </c>
      <c r="E1606" s="2">
        <v>0</v>
      </c>
      <c r="F1606" s="2">
        <v>0</v>
      </c>
      <c r="G1606" s="3">
        <f t="shared" si="70"/>
        <v>13680.936</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3412.51</v>
      </c>
      <c r="D1607" s="2">
        <v>0</v>
      </c>
      <c r="E1607" s="2">
        <v>0</v>
      </c>
      <c r="F1607" s="2">
        <v>0</v>
      </c>
      <c r="G1607" s="3">
        <f t="shared" si="70"/>
        <v>88.725260000000006</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61839.03</v>
      </c>
      <c r="D1608" s="2">
        <v>0</v>
      </c>
      <c r="E1608" s="2">
        <v>0</v>
      </c>
      <c r="F1608" s="2">
        <v>0</v>
      </c>
      <c r="G1608" s="3">
        <f t="shared" si="70"/>
        <v>1669.65381</v>
      </c>
      <c r="H1608" s="3">
        <f t="shared" si="71"/>
        <v>2.9999999998835847E-2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284498.08</v>
      </c>
      <c r="D1609" s="2">
        <v>0</v>
      </c>
      <c r="E1609" s="2">
        <v>0</v>
      </c>
      <c r="F1609" s="2">
        <v>0</v>
      </c>
      <c r="G1609" s="3">
        <f>B1609/1000*C1609</f>
        <v>7965.9462400000002</v>
      </c>
      <c r="H1609" s="3">
        <f>ABS(C1609-ROUND(C1609,0))</f>
        <v>8.0000000016298145E-2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170121.79</v>
      </c>
      <c r="D1610" s="2">
        <v>0</v>
      </c>
      <c r="E1610" s="2">
        <v>0</v>
      </c>
      <c r="F1610" s="2">
        <v>0</v>
      </c>
      <c r="G1610" s="3">
        <f t="shared" si="70"/>
        <v>4933.5319100000006</v>
      </c>
      <c r="H1610" s="3">
        <f t="shared" si="71"/>
        <v>0.20999999999185093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156463.42000000001</v>
      </c>
      <c r="D1611" s="2">
        <v>0</v>
      </c>
      <c r="E1611" s="2">
        <v>0</v>
      </c>
      <c r="F1611" s="2">
        <v>0</v>
      </c>
      <c r="G1611" s="3">
        <f t="shared" si="70"/>
        <v>4693.9026000000003</v>
      </c>
      <c r="H1611" s="3">
        <f t="shared" si="71"/>
        <v>0.42000000001280569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36416</v>
      </c>
      <c r="D1612" s="2">
        <v>0</v>
      </c>
      <c r="E1612" s="2">
        <v>0</v>
      </c>
      <c r="F1612" s="2">
        <v>0</v>
      </c>
      <c r="G1612" s="3">
        <f t="shared" si="70"/>
        <v>1128.896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627641.14</v>
      </c>
      <c r="D1613" s="2">
        <v>0</v>
      </c>
      <c r="E1613" s="2">
        <v>0</v>
      </c>
      <c r="F1613" s="2">
        <v>0</v>
      </c>
      <c r="G1613" s="3">
        <f t="shared" si="70"/>
        <v>20084.516480000002</v>
      </c>
      <c r="H1613" s="3">
        <f t="shared" si="71"/>
        <v>0.14000000001396984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44223.87</v>
      </c>
      <c r="D1620" s="2">
        <v>0</v>
      </c>
      <c r="E1620" s="2">
        <v>0</v>
      </c>
      <c r="F1620" s="2">
        <v>0</v>
      </c>
      <c r="G1620" s="3">
        <f>B1620/1000*C1620</f>
        <v>1724.7309300000002</v>
      </c>
      <c r="H1620" s="3">
        <f>ABS(C1620-ROUND(C1620,0))</f>
        <v>0.12999999999738066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220428.00999999978</v>
      </c>
      <c r="D1621" s="2">
        <v>0</v>
      </c>
      <c r="E1621" s="2">
        <v>0</v>
      </c>
      <c r="F1621" s="2">
        <v>0</v>
      </c>
      <c r="G1621" s="3">
        <f t="shared" si="70"/>
        <v>8817.1203999999907</v>
      </c>
      <c r="H1621" s="3">
        <f t="shared" si="71"/>
        <v>9.9999997764825821E-3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95784.72</v>
      </c>
      <c r="D1622" s="2">
        <v>0</v>
      </c>
      <c r="E1622" s="2">
        <v>0</v>
      </c>
      <c r="F1622" s="2">
        <v>0</v>
      </c>
      <c r="G1622" s="3">
        <f t="shared" si="70"/>
        <v>3927.1735200000003</v>
      </c>
      <c r="H1622" s="3">
        <f t="shared" si="71"/>
        <v>0.27999999999883585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30203.84</v>
      </c>
      <c r="D1628" s="2">
        <v>0</v>
      </c>
      <c r="E1628" s="2">
        <v>0</v>
      </c>
      <c r="F1628" s="2">
        <v>0</v>
      </c>
      <c r="G1628" s="3">
        <f t="shared" si="70"/>
        <v>1419.5804800000001</v>
      </c>
      <c r="H1628" s="3">
        <f t="shared" si="71"/>
        <v>0.15999999999985448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330.92</v>
      </c>
      <c r="D1629" s="2">
        <v>0</v>
      </c>
      <c r="E1629" s="2">
        <v>0</v>
      </c>
      <c r="F1629" s="2">
        <v>0</v>
      </c>
      <c r="G1629" s="3">
        <f t="shared" si="70"/>
        <v>15.884160000000001</v>
      </c>
      <c r="H1629" s="3">
        <f t="shared" si="71"/>
        <v>7.9999999999984084E-2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330.92</v>
      </c>
      <c r="D1630" s="2">
        <v>0</v>
      </c>
      <c r="E1630" s="2">
        <v>0</v>
      </c>
      <c r="F1630" s="2">
        <v>0</v>
      </c>
      <c r="G1630" s="3">
        <f t="shared" si="70"/>
        <v>16.21508</v>
      </c>
      <c r="H1630" s="3">
        <f t="shared" si="71"/>
        <v>7.9999999999984084E-2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315.01</v>
      </c>
      <c r="D1654" s="2">
        <v>0</v>
      </c>
      <c r="E1654" s="2">
        <v>0</v>
      </c>
      <c r="F1654" s="2">
        <v>0</v>
      </c>
      <c r="G1654" s="3">
        <f t="shared" si="70"/>
        <v>22.995729999999998</v>
      </c>
      <c r="H1654" s="3">
        <f t="shared" si="71"/>
        <v>9.9999999999909051E-3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315.01</v>
      </c>
      <c r="D1655" s="2">
        <v>0</v>
      </c>
      <c r="E1655" s="2">
        <v>0</v>
      </c>
      <c r="F1655" s="2">
        <v>0</v>
      </c>
      <c r="G1655" s="3">
        <f t="shared" si="70"/>
        <v>23.310739999999999</v>
      </c>
      <c r="H1655" s="3">
        <f t="shared" si="71"/>
        <v>9.9999999999909051E-3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29557.91</v>
      </c>
      <c r="D1664" s="2">
        <v>0</v>
      </c>
      <c r="E1664" s="2">
        <v>0</v>
      </c>
      <c r="F1664" s="2">
        <v>0</v>
      </c>
      <c r="G1664" s="3">
        <f t="shared" si="70"/>
        <v>2453.3065300000003</v>
      </c>
      <c r="H1664" s="3">
        <f t="shared" si="71"/>
        <v>9.0000000000145519E-2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29557.91</v>
      </c>
      <c r="D1667" s="2">
        <v>0</v>
      </c>
      <c r="E1667" s="2">
        <v>0</v>
      </c>
      <c r="F1667" s="2">
        <v>0</v>
      </c>
      <c r="G1667" s="3">
        <f t="shared" si="70"/>
        <v>2541.9802599999998</v>
      </c>
      <c r="H1667" s="3">
        <f t="shared" si="71"/>
        <v>9.0000000000145519E-2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64561.41</v>
      </c>
      <c r="D1669" s="2">
        <v>0</v>
      </c>
      <c r="E1669" s="2">
        <v>0</v>
      </c>
      <c r="F1669" s="2">
        <v>0</v>
      </c>
      <c r="G1669" s="3">
        <f t="shared" si="70"/>
        <v>5681.4040800000002</v>
      </c>
      <c r="H1669" s="3">
        <f t="shared" si="71"/>
        <v>0.41000000000349246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64561.41</v>
      </c>
      <c r="D1670" s="2">
        <v>0</v>
      </c>
      <c r="E1670" s="2">
        <v>0</v>
      </c>
      <c r="F1670" s="2">
        <v>0</v>
      </c>
      <c r="G1670" s="3">
        <f t="shared" si="70"/>
        <v>5745.9654899999996</v>
      </c>
      <c r="H1670" s="3">
        <f t="shared" si="71"/>
        <v>0.41000000000349246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1019.47</v>
      </c>
      <c r="D1680" s="2">
        <v>0</v>
      </c>
      <c r="E1680" s="2">
        <v>0</v>
      </c>
      <c r="F1680" s="2">
        <v>0</v>
      </c>
      <c r="G1680" s="3">
        <f>B1680/1000*C1680</f>
        <v>100.92753</v>
      </c>
      <c r="H1680" s="3">
        <f>ABS(C1680-ROUND(C1680,0))</f>
        <v>0.47000000000002728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124643.29000000001</v>
      </c>
      <c r="D1681" s="2">
        <v>0</v>
      </c>
      <c r="E1681" s="2">
        <v>0</v>
      </c>
      <c r="F1681" s="2">
        <v>0</v>
      </c>
      <c r="G1681" s="3">
        <f t="shared" si="70"/>
        <v>12464.329000000002</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103576.75</v>
      </c>
      <c r="D1683" s="2">
        <v>0</v>
      </c>
      <c r="E1683" s="2">
        <v>0</v>
      </c>
      <c r="F1683" s="2">
        <v>0</v>
      </c>
      <c r="G1683" s="3">
        <f t="shared" si="70"/>
        <v>10564.8285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20404.32</v>
      </c>
      <c r="D1684" s="2">
        <v>0</v>
      </c>
      <c r="E1684" s="2">
        <v>0</v>
      </c>
      <c r="F1684" s="2">
        <v>0</v>
      </c>
      <c r="G1684" s="3">
        <f t="shared" si="70"/>
        <v>2101.6449599999996</v>
      </c>
      <c r="H1684" s="3">
        <f t="shared" si="71"/>
        <v>0.31999999999970896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662.22</v>
      </c>
      <c r="D1685" s="2">
        <v>0</v>
      </c>
      <c r="E1685" s="2">
        <v>0</v>
      </c>
      <c r="F1685" s="2">
        <v>0</v>
      </c>
      <c r="G1685" s="3">
        <f>B1685/1000*C1685</f>
        <v>68.87088</v>
      </c>
      <c r="H1685" s="3">
        <f>ABS(C1685-ROUND(C1685,0))</f>
        <v>0.22000000000002728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35159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2094794.9400000002</v>
      </c>
      <c r="I17" s="275">
        <f>'PR-RAS'!E6</f>
        <v>2703865.2399999998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1497413.16</v>
      </c>
      <c r="I18" s="275">
        <f>'PR-RAS'!E152</f>
        <v>1816967.11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79037.800000000367</v>
      </c>
      <c r="I19" s="275">
        <f>'PR-RAS'!E649</f>
        <v>319410.79999999993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6166014.790000001</v>
      </c>
      <c r="I22" s="275">
        <f>BILANCA!E7</f>
        <v>6183843.2400000002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350662.99999999994</v>
      </c>
      <c r="I23" s="275">
        <f>BILANCA!E69</f>
        <v>674681.30999999994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83594.070000000007</v>
      </c>
      <c r="I24" s="275">
        <f>BILANCA!E177</f>
        <v>222310.74000000002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6433083.7200000007</v>
      </c>
      <c r="I25" s="275">
        <f>BILANCA!E251</f>
        <v>6636213.8100000005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326562.90999999997</v>
      </c>
      <c r="I27" s="275">
        <f>'RAS-funkcijski'!E5</f>
        <v>458266.89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522834.65</v>
      </c>
      <c r="I28" s="275">
        <f>'RAS-funkcijski'!E35</f>
        <v>485038.67000000004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52594.94</v>
      </c>
      <c r="I29" s="275">
        <f>'RAS-funkcijski'!E88</f>
        <v>32751.03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112826.66</v>
      </c>
      <c r="I30" s="275">
        <f>'RAS-funkcijski'!E114</f>
        <v>142192.43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2157434.5099999998</v>
      </c>
      <c r="I31" s="275">
        <f>'RAS-funkcijski'!E141</f>
        <v>2524323.9799999995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9612.07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9612.07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81969.63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220428.00999999978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95784.72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124643.29000000001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576" zoomScale="110" zoomScaleNormal="11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2094794.9400000002</v>
      </c>
      <c r="E6" s="60">
        <f>E7+E43+E49+E82+E106+E125+E134+E140</f>
        <v>2703865.2399999998</v>
      </c>
      <c r="F6" s="45">
        <f t="shared" ref="F6:F132" si="0">IF(D6&lt;&gt;0,IF(E6/D6&gt;=100,"&gt;&gt;100",E6/D6*100),"-")</f>
        <v>129.0754139400394</v>
      </c>
    </row>
    <row r="7" spans="1:24" ht="12.75" customHeight="1" x14ac:dyDescent="0.2">
      <c r="A7" s="63">
        <v>61</v>
      </c>
      <c r="B7" s="220" t="s">
        <v>17</v>
      </c>
      <c r="C7" s="247" t="s">
        <v>18</v>
      </c>
      <c r="D7" s="60">
        <f>D8+D17+D23+D29+D36+D39</f>
        <v>925484.95000000007</v>
      </c>
      <c r="E7" s="60">
        <f>E8+E17+E23+E29+E36+E39</f>
        <v>568077.74999999988</v>
      </c>
      <c r="F7" s="45">
        <f t="shared" si="0"/>
        <v>61.381630246931607</v>
      </c>
    </row>
    <row r="8" spans="1:24" ht="12.75" customHeight="1" x14ac:dyDescent="0.2">
      <c r="A8" s="63">
        <v>611</v>
      </c>
      <c r="B8" s="220" t="s">
        <v>19</v>
      </c>
      <c r="C8" s="247" t="s">
        <v>20</v>
      </c>
      <c r="D8" s="60">
        <f>SUM(D9:D14)-D15-D16</f>
        <v>901106.57000000007</v>
      </c>
      <c r="E8" s="60">
        <f>SUM(E9:E14)-E15-E16</f>
        <v>524844.04999999993</v>
      </c>
      <c r="F8" s="45">
        <f t="shared" si="0"/>
        <v>58.244392780312317</v>
      </c>
    </row>
    <row r="9" spans="1:24" ht="12.75" customHeight="1" x14ac:dyDescent="0.2">
      <c r="A9" s="63">
        <v>6111</v>
      </c>
      <c r="B9" s="65" t="s">
        <v>21</v>
      </c>
      <c r="C9" s="247" t="s">
        <v>22</v>
      </c>
      <c r="D9" s="194">
        <v>888539.68</v>
      </c>
      <c r="E9" s="194">
        <v>522738.31</v>
      </c>
      <c r="F9" s="45">
        <f t="shared" si="0"/>
        <v>58.831172289345588</v>
      </c>
    </row>
    <row r="10" spans="1:24" ht="12.75" customHeight="1" x14ac:dyDescent="0.2">
      <c r="A10" s="63">
        <v>6112</v>
      </c>
      <c r="B10" s="65" t="s">
        <v>23</v>
      </c>
      <c r="C10" s="247" t="s">
        <v>24</v>
      </c>
      <c r="D10" s="194">
        <v>23707.85</v>
      </c>
      <c r="E10" s="194">
        <v>33536.01</v>
      </c>
      <c r="F10" s="45">
        <f t="shared" si="0"/>
        <v>141.45529856144697</v>
      </c>
    </row>
    <row r="11" spans="1:24" ht="12.75" customHeight="1" x14ac:dyDescent="0.2">
      <c r="A11" s="63">
        <v>6113</v>
      </c>
      <c r="B11" s="65" t="s">
        <v>25</v>
      </c>
      <c r="C11" s="247" t="s">
        <v>26</v>
      </c>
      <c r="D11" s="194">
        <v>7625.22</v>
      </c>
      <c r="E11" s="194">
        <v>7682.69</v>
      </c>
      <c r="F11" s="45">
        <f t="shared" si="0"/>
        <v>100.75368317241993</v>
      </c>
    </row>
    <row r="12" spans="1:24" ht="12.75" customHeight="1" x14ac:dyDescent="0.2">
      <c r="A12" s="63">
        <v>6114</v>
      </c>
      <c r="B12" s="65" t="s">
        <v>27</v>
      </c>
      <c r="C12" s="247" t="s">
        <v>28</v>
      </c>
      <c r="D12" s="194">
        <v>27435.65</v>
      </c>
      <c r="E12" s="194">
        <v>43585.79</v>
      </c>
      <c r="F12" s="45">
        <f t="shared" si="0"/>
        <v>158.86552715171683</v>
      </c>
    </row>
    <row r="13" spans="1:24" ht="12.75" customHeight="1" x14ac:dyDescent="0.2">
      <c r="A13" s="63">
        <v>6115</v>
      </c>
      <c r="B13" s="65" t="s">
        <v>29</v>
      </c>
      <c r="C13" s="247" t="s">
        <v>30</v>
      </c>
      <c r="D13" s="194">
        <v>0</v>
      </c>
      <c r="E13" s="194">
        <v>20237.71</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46201.83</v>
      </c>
      <c r="E15" s="194">
        <v>102936.46</v>
      </c>
      <c r="F15" s="45">
        <f t="shared" si="0"/>
        <v>222.7973653857434</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19491.25</v>
      </c>
      <c r="E23" s="60">
        <f t="shared" si="2"/>
        <v>38093.61</v>
      </c>
      <c r="F23" s="45">
        <f t="shared" si="0"/>
        <v>195.43954338485219</v>
      </c>
    </row>
    <row r="24" spans="1:6" ht="12.75" customHeight="1" x14ac:dyDescent="0.2">
      <c r="A24" s="63">
        <v>6131</v>
      </c>
      <c r="B24" s="65" t="s">
        <v>51</v>
      </c>
      <c r="C24" s="247" t="s">
        <v>52</v>
      </c>
      <c r="D24" s="194">
        <v>483.01</v>
      </c>
      <c r="E24" s="194">
        <v>7845.12</v>
      </c>
      <c r="F24" s="45">
        <f t="shared" si="0"/>
        <v>1624.2148195689531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19008.240000000002</v>
      </c>
      <c r="E27" s="194">
        <v>30248.49</v>
      </c>
      <c r="F27" s="45">
        <f t="shared" si="0"/>
        <v>159.13356523276221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4887.13</v>
      </c>
      <c r="E29" s="60">
        <f>SUM(E30:E35)</f>
        <v>5140.09</v>
      </c>
      <c r="F29" s="45">
        <f t="shared" si="0"/>
        <v>105.17604401765452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4887.13</v>
      </c>
      <c r="E31" s="194">
        <v>5140.09</v>
      </c>
      <c r="F31" s="45">
        <f t="shared" si="0"/>
        <v>105.17604401765452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666671.47</v>
      </c>
      <c r="E49" s="60">
        <f>E50+E53+E58+E61+E64+E68+E71+E74+E77</f>
        <v>1388214.27</v>
      </c>
      <c r="F49" s="45">
        <f t="shared" si="0"/>
        <v>208.23064019823741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403079.15</v>
      </c>
      <c r="E58" s="60">
        <f t="shared" si="9"/>
        <v>457309.83</v>
      </c>
      <c r="F58" s="45">
        <f t="shared" si="0"/>
        <v>113.45410200453185</v>
      </c>
    </row>
    <row r="59" spans="1:6" ht="24" x14ac:dyDescent="0.2">
      <c r="A59" s="63">
        <v>6331</v>
      </c>
      <c r="B59" s="65" t="s">
        <v>121</v>
      </c>
      <c r="C59" s="247" t="s">
        <v>122</v>
      </c>
      <c r="D59" s="194">
        <v>160905.82999999999</v>
      </c>
      <c r="E59" s="194">
        <v>268638.52</v>
      </c>
      <c r="F59" s="45">
        <f t="shared" si="0"/>
        <v>166.95387606527373</v>
      </c>
    </row>
    <row r="60" spans="1:6" ht="24" x14ac:dyDescent="0.2">
      <c r="A60" s="63">
        <v>6332</v>
      </c>
      <c r="B60" s="65" t="s">
        <v>123</v>
      </c>
      <c r="C60" s="247" t="s">
        <v>124</v>
      </c>
      <c r="D60" s="194">
        <v>242173.32</v>
      </c>
      <c r="E60" s="194">
        <v>188671.31</v>
      </c>
      <c r="F60" s="45">
        <f t="shared" si="0"/>
        <v>77.907553978282991</v>
      </c>
    </row>
    <row r="61" spans="1:6" ht="12.75" customHeight="1" x14ac:dyDescent="0.2">
      <c r="A61" s="63">
        <v>634</v>
      </c>
      <c r="B61" s="65" t="s">
        <v>125</v>
      </c>
      <c r="C61" s="247" t="s">
        <v>126</v>
      </c>
      <c r="D61" s="60">
        <f t="shared" ref="D61:E61" si="10">SUM(D62:D63)</f>
        <v>11631.3</v>
      </c>
      <c r="E61" s="60">
        <f t="shared" si="10"/>
        <v>16606.150000000001</v>
      </c>
      <c r="F61" s="45">
        <f t="shared" si="0"/>
        <v>142.77122935527416</v>
      </c>
    </row>
    <row r="62" spans="1:6" ht="12.75" customHeight="1" x14ac:dyDescent="0.2">
      <c r="A62" s="63">
        <v>6341</v>
      </c>
      <c r="B62" s="65" t="s">
        <v>127</v>
      </c>
      <c r="C62" s="247" t="s">
        <v>128</v>
      </c>
      <c r="D62" s="194">
        <v>11631.3</v>
      </c>
      <c r="E62" s="194">
        <v>16606.150000000001</v>
      </c>
      <c r="F62" s="45">
        <f t="shared" si="0"/>
        <v>142.77122935527416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24640</v>
      </c>
      <c r="E64" s="60">
        <f>SUM(E65:E67)</f>
        <v>457412.16</v>
      </c>
      <c r="F64" s="45">
        <f t="shared" si="0"/>
        <v>1856.3805194805195</v>
      </c>
    </row>
    <row r="65" spans="1:6" ht="12.75" customHeight="1" x14ac:dyDescent="0.2">
      <c r="A65" s="63">
        <v>6351</v>
      </c>
      <c r="B65" s="65" t="s">
        <v>133</v>
      </c>
      <c r="C65" s="247" t="s">
        <v>134</v>
      </c>
      <c r="D65" s="194">
        <v>24640</v>
      </c>
      <c r="E65" s="194">
        <v>25935</v>
      </c>
      <c r="F65" s="45">
        <f t="shared" si="0"/>
        <v>105.25568181818181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431477.16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227321.02</v>
      </c>
      <c r="E74" s="60">
        <f t="shared" si="13"/>
        <v>456886.13</v>
      </c>
      <c r="F74" s="45">
        <f t="shared" si="0"/>
        <v>200.98718983400653</v>
      </c>
    </row>
    <row r="75" spans="1:6" ht="12.75" customHeight="1" x14ac:dyDescent="0.2">
      <c r="A75" s="63" t="s">
        <v>153</v>
      </c>
      <c r="B75" s="65" t="s">
        <v>154</v>
      </c>
      <c r="C75" s="247" t="s">
        <v>153</v>
      </c>
      <c r="D75" s="194">
        <v>227321.02</v>
      </c>
      <c r="E75" s="194">
        <v>421886.13</v>
      </c>
      <c r="F75" s="45">
        <f t="shared" si="0"/>
        <v>185.59046145402658</v>
      </c>
    </row>
    <row r="76" spans="1:6" ht="12.75" customHeight="1" x14ac:dyDescent="0.2">
      <c r="A76" s="63" t="s">
        <v>155</v>
      </c>
      <c r="B76" s="65" t="s">
        <v>156</v>
      </c>
      <c r="C76" s="247" t="s">
        <v>155</v>
      </c>
      <c r="D76" s="194">
        <v>0</v>
      </c>
      <c r="E76" s="194">
        <v>35000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156248.31</v>
      </c>
      <c r="E82" s="60">
        <f t="shared" si="15"/>
        <v>346626.02999999991</v>
      </c>
      <c r="F82" s="45">
        <f t="shared" si="0"/>
        <v>221.84305865452237</v>
      </c>
    </row>
    <row r="83" spans="1:6" ht="12.75" customHeight="1" x14ac:dyDescent="0.2">
      <c r="A83" s="63">
        <v>641</v>
      </c>
      <c r="B83" s="64" t="s">
        <v>169</v>
      </c>
      <c r="C83" s="247" t="s">
        <v>170</v>
      </c>
      <c r="D83" s="60">
        <f t="shared" ref="D83:E83" si="16">SUM(D84:D90)</f>
        <v>653.58000000000004</v>
      </c>
      <c r="E83" s="60">
        <f t="shared" si="16"/>
        <v>620.1</v>
      </c>
      <c r="F83" s="45">
        <f t="shared" si="0"/>
        <v>94.877444230239604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104.36</v>
      </c>
      <c r="E85" s="194"/>
      <c r="F85" s="45">
        <f t="shared" si="0"/>
        <v>0</v>
      </c>
    </row>
    <row r="86" spans="1:6" ht="12.75" customHeight="1" x14ac:dyDescent="0.2">
      <c r="A86" s="63">
        <v>6414</v>
      </c>
      <c r="B86" s="64" t="s">
        <v>175</v>
      </c>
      <c r="C86" s="247" t="s">
        <v>176</v>
      </c>
      <c r="D86" s="194">
        <v>549.22</v>
      </c>
      <c r="E86" s="194">
        <v>620.1</v>
      </c>
      <c r="F86" s="45">
        <f t="shared" si="0"/>
        <v>112.90557517934525</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155594.73000000001</v>
      </c>
      <c r="E91" s="60">
        <f t="shared" si="17"/>
        <v>346005.92999999993</v>
      </c>
      <c r="F91" s="45">
        <f t="shared" si="0"/>
        <v>222.37638125661451</v>
      </c>
    </row>
    <row r="92" spans="1:6" ht="12.75" customHeight="1" x14ac:dyDescent="0.2">
      <c r="A92" s="63">
        <v>6421</v>
      </c>
      <c r="B92" s="64" t="s">
        <v>187</v>
      </c>
      <c r="C92" s="247" t="s">
        <v>188</v>
      </c>
      <c r="D92" s="194">
        <v>45563.93</v>
      </c>
      <c r="E92" s="194">
        <v>148138.07999999999</v>
      </c>
      <c r="F92" s="45">
        <f t="shared" si="0"/>
        <v>325.12138439331284</v>
      </c>
    </row>
    <row r="93" spans="1:6" ht="12.75" customHeight="1" x14ac:dyDescent="0.2">
      <c r="A93" s="63">
        <v>6422</v>
      </c>
      <c r="B93" s="64" t="s">
        <v>189</v>
      </c>
      <c r="C93" s="247" t="s">
        <v>190</v>
      </c>
      <c r="D93" s="194">
        <v>18228.52</v>
      </c>
      <c r="E93" s="194">
        <v>24511.27</v>
      </c>
      <c r="F93" s="45">
        <f t="shared" si="0"/>
        <v>134.46659410637835</v>
      </c>
    </row>
    <row r="94" spans="1:6" ht="12.75" customHeight="1" x14ac:dyDescent="0.2">
      <c r="A94" s="63">
        <v>6423</v>
      </c>
      <c r="B94" s="64" t="s">
        <v>191</v>
      </c>
      <c r="C94" s="247" t="s">
        <v>192</v>
      </c>
      <c r="D94" s="194">
        <v>91702.74</v>
      </c>
      <c r="E94" s="194">
        <v>173356.58</v>
      </c>
      <c r="F94" s="45">
        <f t="shared" si="0"/>
        <v>189.04187595703246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99.54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324804.37</v>
      </c>
      <c r="E106" s="60">
        <f>E107+E112+E120+E124</f>
        <v>345723.11</v>
      </c>
      <c r="F106" s="45">
        <f t="shared" si="0"/>
        <v>106.44041211637638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250786.16999999998</v>
      </c>
      <c r="E112" s="60">
        <f t="shared" si="20"/>
        <v>275144.51999999996</v>
      </c>
      <c r="F112" s="45">
        <f t="shared" si="0"/>
        <v>109.71279636353152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59.29</v>
      </c>
      <c r="E114" s="194">
        <v>0</v>
      </c>
      <c r="F114" s="45">
        <f t="shared" si="0"/>
        <v>0</v>
      </c>
    </row>
    <row r="115" spans="1:6" ht="12.75" customHeight="1" x14ac:dyDescent="0.2">
      <c r="A115" s="63">
        <v>6524</v>
      </c>
      <c r="B115" s="64" t="s">
        <v>233</v>
      </c>
      <c r="C115" s="247" t="s">
        <v>234</v>
      </c>
      <c r="D115" s="194">
        <v>236064.86</v>
      </c>
      <c r="E115" s="194">
        <v>273572.53999999998</v>
      </c>
      <c r="F115" s="45">
        <f t="shared" si="0"/>
        <v>115.8887180413044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14662.02</v>
      </c>
      <c r="E117" s="194">
        <v>1571.98</v>
      </c>
      <c r="F117" s="45">
        <f t="shared" si="0"/>
        <v>10.721442202370477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74018.2</v>
      </c>
      <c r="E120" s="60">
        <f t="shared" si="21"/>
        <v>70578.590000000011</v>
      </c>
      <c r="F120" s="45">
        <f t="shared" si="0"/>
        <v>95.353021283954504</v>
      </c>
    </row>
    <row r="121" spans="1:6" ht="12.75" customHeight="1" x14ac:dyDescent="0.2">
      <c r="A121" s="63">
        <v>6531</v>
      </c>
      <c r="B121" s="64" t="s">
        <v>245</v>
      </c>
      <c r="C121" s="247" t="s">
        <v>246</v>
      </c>
      <c r="D121" s="194">
        <v>1698.78</v>
      </c>
      <c r="E121" s="194">
        <v>903.96</v>
      </c>
      <c r="F121" s="45">
        <f t="shared" si="0"/>
        <v>53.212305301451636</v>
      </c>
    </row>
    <row r="122" spans="1:6" ht="12.75" customHeight="1" x14ac:dyDescent="0.2">
      <c r="A122" s="63">
        <v>6532</v>
      </c>
      <c r="B122" s="64" t="s">
        <v>247</v>
      </c>
      <c r="C122" s="247" t="s">
        <v>248</v>
      </c>
      <c r="D122" s="194">
        <v>72319.42</v>
      </c>
      <c r="E122" s="194">
        <v>69674.63</v>
      </c>
      <c r="F122" s="45">
        <f t="shared" si="0"/>
        <v>96.342904851836479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21123.809999999998</v>
      </c>
      <c r="E125" s="60">
        <f t="shared" si="22"/>
        <v>15508.11</v>
      </c>
      <c r="F125" s="45">
        <f t="shared" si="0"/>
        <v>73.415307181801026</v>
      </c>
    </row>
    <row r="126" spans="1:6" ht="12.75" customHeight="1" x14ac:dyDescent="0.2">
      <c r="A126" s="63">
        <v>661</v>
      </c>
      <c r="B126" s="65" t="s">
        <v>255</v>
      </c>
      <c r="C126" s="247" t="s">
        <v>256</v>
      </c>
      <c r="D126" s="60">
        <f t="shared" ref="D126:E126" si="23">SUM(D127:D128)</f>
        <v>5058.84</v>
      </c>
      <c r="E126" s="60">
        <f t="shared" si="23"/>
        <v>1642.5</v>
      </c>
      <c r="F126" s="45">
        <f t="shared" si="0"/>
        <v>32.467917546314965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5058.84</v>
      </c>
      <c r="E128" s="194">
        <v>1642.5</v>
      </c>
      <c r="F128" s="45">
        <f t="shared" si="0"/>
        <v>32.467917546314965</v>
      </c>
    </row>
    <row r="129" spans="1:6" ht="36" x14ac:dyDescent="0.2">
      <c r="A129" s="63">
        <v>663</v>
      </c>
      <c r="B129" s="182" t="s">
        <v>261</v>
      </c>
      <c r="C129" s="247" t="s">
        <v>262</v>
      </c>
      <c r="D129" s="60">
        <f t="shared" ref="D129:E129" si="24">SUM(D130:D133)</f>
        <v>16064.97</v>
      </c>
      <c r="E129" s="60">
        <f t="shared" si="24"/>
        <v>13865.61</v>
      </c>
      <c r="F129" s="45">
        <f t="shared" si="0"/>
        <v>86.309591614550172</v>
      </c>
    </row>
    <row r="130" spans="1:6" ht="12.75" customHeight="1" x14ac:dyDescent="0.2">
      <c r="A130" s="63">
        <v>6631</v>
      </c>
      <c r="B130" s="65" t="s">
        <v>263</v>
      </c>
      <c r="C130" s="247" t="s">
        <v>264</v>
      </c>
      <c r="D130" s="194">
        <v>16044.97</v>
      </c>
      <c r="E130" s="194">
        <v>13855.61</v>
      </c>
      <c r="F130" s="45">
        <f t="shared" si="0"/>
        <v>86.354851395795691</v>
      </c>
    </row>
    <row r="131" spans="1:6" ht="12.75" customHeight="1" x14ac:dyDescent="0.2">
      <c r="A131" s="63">
        <v>6632</v>
      </c>
      <c r="B131" s="182" t="s">
        <v>265</v>
      </c>
      <c r="C131" s="247" t="s">
        <v>266</v>
      </c>
      <c r="D131" s="194">
        <v>20</v>
      </c>
      <c r="E131" s="194">
        <v>10</v>
      </c>
      <c r="F131" s="45">
        <f t="shared" si="0"/>
        <v>50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462.03</v>
      </c>
      <c r="E140" s="60">
        <f t="shared" si="28"/>
        <v>39715.97</v>
      </c>
      <c r="F140" s="45">
        <f t="shared" si="26"/>
        <v>8595.9721230223149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462.03</v>
      </c>
      <c r="E151" s="194">
        <v>39715.97</v>
      </c>
      <c r="F151" s="45">
        <f t="shared" si="26"/>
        <v>8595.9721230223149</v>
      </c>
    </row>
    <row r="152" spans="1:6" ht="12.75" customHeight="1" x14ac:dyDescent="0.2">
      <c r="A152" s="63">
        <v>3</v>
      </c>
      <c r="B152" s="64" t="s">
        <v>307</v>
      </c>
      <c r="C152" s="247" t="s">
        <v>13</v>
      </c>
      <c r="D152" s="60">
        <f>D153+D164+D202+D221+D230+D262+D273</f>
        <v>1497413.16</v>
      </c>
      <c r="E152" s="60">
        <f>E153+E164+E202+E221+E230+E262+E273</f>
        <v>1816967.11</v>
      </c>
      <c r="F152" s="45">
        <f t="shared" si="26"/>
        <v>121.34039946596971</v>
      </c>
    </row>
    <row r="153" spans="1:6" ht="12.75" customHeight="1" x14ac:dyDescent="0.2">
      <c r="A153" s="63">
        <v>31</v>
      </c>
      <c r="B153" s="64" t="s">
        <v>308</v>
      </c>
      <c r="C153" s="247" t="s">
        <v>309</v>
      </c>
      <c r="D153" s="60">
        <f t="shared" ref="D153:E153" si="30">D154+D159+D160</f>
        <v>325401.28999999998</v>
      </c>
      <c r="E153" s="60">
        <f t="shared" si="30"/>
        <v>563211.5</v>
      </c>
      <c r="F153" s="45">
        <f t="shared" si="26"/>
        <v>173.08213498477528</v>
      </c>
    </row>
    <row r="154" spans="1:6" ht="12.75" customHeight="1" x14ac:dyDescent="0.2">
      <c r="A154" s="63">
        <v>311</v>
      </c>
      <c r="B154" s="64" t="s">
        <v>310</v>
      </c>
      <c r="C154" s="247" t="s">
        <v>311</v>
      </c>
      <c r="D154" s="60">
        <f t="shared" ref="D154:E154" si="31">SUM(D155:D158)</f>
        <v>261124.29</v>
      </c>
      <c r="E154" s="60">
        <f t="shared" si="31"/>
        <v>459879.72</v>
      </c>
      <c r="F154" s="45">
        <f t="shared" si="26"/>
        <v>176.11525913579314</v>
      </c>
    </row>
    <row r="155" spans="1:6" ht="12.75" customHeight="1" x14ac:dyDescent="0.2">
      <c r="A155" s="63">
        <v>3111</v>
      </c>
      <c r="B155" s="64" t="s">
        <v>312</v>
      </c>
      <c r="C155" s="247" t="s">
        <v>313</v>
      </c>
      <c r="D155" s="194">
        <v>261124.29</v>
      </c>
      <c r="E155" s="194">
        <v>459879.72</v>
      </c>
      <c r="F155" s="45">
        <f t="shared" si="26"/>
        <v>176.11525913579314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21155.33</v>
      </c>
      <c r="E159" s="194">
        <v>27451.65</v>
      </c>
      <c r="F159" s="45">
        <f t="shared" si="26"/>
        <v>129.76233412572626</v>
      </c>
    </row>
    <row r="160" spans="1:6" ht="12.75" customHeight="1" x14ac:dyDescent="0.2">
      <c r="A160" s="63">
        <v>313</v>
      </c>
      <c r="B160" s="65" t="s">
        <v>322</v>
      </c>
      <c r="C160" s="247" t="s">
        <v>323</v>
      </c>
      <c r="D160" s="60">
        <f t="shared" ref="D160:E160" si="32">SUM(D161:D163)</f>
        <v>43121.67</v>
      </c>
      <c r="E160" s="60">
        <f t="shared" si="32"/>
        <v>75880.13</v>
      </c>
      <c r="F160" s="45">
        <f t="shared" si="26"/>
        <v>175.96751238994224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43121.67</v>
      </c>
      <c r="E162" s="194">
        <v>75880.13</v>
      </c>
      <c r="F162" s="45">
        <f t="shared" si="26"/>
        <v>175.96751238994224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634929.03999999992</v>
      </c>
      <c r="E164" s="60">
        <f>E165+E170+E178+E188+E189+E194</f>
        <v>566997.19999999995</v>
      </c>
      <c r="F164" s="45">
        <f t="shared" si="26"/>
        <v>89.300876834992465</v>
      </c>
    </row>
    <row r="165" spans="1:6" ht="12.75" customHeight="1" x14ac:dyDescent="0.2">
      <c r="A165" s="63">
        <v>321</v>
      </c>
      <c r="B165" s="64" t="s">
        <v>332</v>
      </c>
      <c r="C165" s="247" t="s">
        <v>333</v>
      </c>
      <c r="D165" s="60">
        <f t="shared" ref="D165:E165" si="33">SUM(D166:D169)</f>
        <v>16568.809999999998</v>
      </c>
      <c r="E165" s="60">
        <f t="shared" si="33"/>
        <v>28223.33</v>
      </c>
      <c r="F165" s="45">
        <f t="shared" si="26"/>
        <v>170.34011495092287</v>
      </c>
    </row>
    <row r="166" spans="1:6" ht="12.75" customHeight="1" x14ac:dyDescent="0.2">
      <c r="A166" s="63">
        <v>3211</v>
      </c>
      <c r="B166" s="64" t="s">
        <v>334</v>
      </c>
      <c r="C166" s="247" t="s">
        <v>335</v>
      </c>
      <c r="D166" s="194">
        <v>997.38</v>
      </c>
      <c r="E166" s="194">
        <v>2559.06</v>
      </c>
      <c r="F166" s="45">
        <f t="shared" si="26"/>
        <v>256.57823497563618</v>
      </c>
    </row>
    <row r="167" spans="1:6" ht="12.75" customHeight="1" x14ac:dyDescent="0.2">
      <c r="A167" s="63">
        <v>3212</v>
      </c>
      <c r="B167" s="64" t="s">
        <v>336</v>
      </c>
      <c r="C167" s="247" t="s">
        <v>337</v>
      </c>
      <c r="D167" s="194">
        <v>11716.43</v>
      </c>
      <c r="E167" s="194">
        <v>18988.060000000001</v>
      </c>
      <c r="F167" s="45">
        <f t="shared" si="26"/>
        <v>162.06352959049815</v>
      </c>
    </row>
    <row r="168" spans="1:6" ht="12.75" customHeight="1" x14ac:dyDescent="0.2">
      <c r="A168" s="63">
        <v>3213</v>
      </c>
      <c r="B168" s="64" t="s">
        <v>338</v>
      </c>
      <c r="C168" s="247" t="s">
        <v>339</v>
      </c>
      <c r="D168" s="194">
        <v>3670</v>
      </c>
      <c r="E168" s="194">
        <v>6551.21</v>
      </c>
      <c r="F168" s="45">
        <f t="shared" si="26"/>
        <v>178.50708446866486</v>
      </c>
    </row>
    <row r="169" spans="1:6" ht="12.75" customHeight="1" x14ac:dyDescent="0.2">
      <c r="A169" s="63">
        <v>3214</v>
      </c>
      <c r="B169" s="64" t="s">
        <v>340</v>
      </c>
      <c r="C169" s="247" t="s">
        <v>341</v>
      </c>
      <c r="D169" s="194">
        <v>185</v>
      </c>
      <c r="E169" s="194">
        <v>125</v>
      </c>
      <c r="F169" s="45">
        <f t="shared" si="26"/>
        <v>67.567567567567565</v>
      </c>
    </row>
    <row r="170" spans="1:6" ht="12.75" customHeight="1" x14ac:dyDescent="0.2">
      <c r="A170" s="63">
        <v>322</v>
      </c>
      <c r="B170" s="64" t="s">
        <v>342</v>
      </c>
      <c r="C170" s="247" t="s">
        <v>343</v>
      </c>
      <c r="D170" s="60">
        <f t="shared" ref="D170:E170" si="34">SUM(D171:D177)</f>
        <v>61405.29</v>
      </c>
      <c r="E170" s="60">
        <f t="shared" si="34"/>
        <v>69234.36</v>
      </c>
      <c r="F170" s="45">
        <f t="shared" si="26"/>
        <v>112.74982985993552</v>
      </c>
    </row>
    <row r="171" spans="1:6" ht="12.75" customHeight="1" x14ac:dyDescent="0.2">
      <c r="A171" s="63">
        <v>3221</v>
      </c>
      <c r="B171" s="64" t="s">
        <v>344</v>
      </c>
      <c r="C171" s="247" t="s">
        <v>345</v>
      </c>
      <c r="D171" s="194">
        <v>17310.060000000001</v>
      </c>
      <c r="E171" s="194">
        <v>25066.799999999999</v>
      </c>
      <c r="F171" s="45">
        <f t="shared" si="26"/>
        <v>144.81058991130013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33079.269999999997</v>
      </c>
      <c r="E173" s="194">
        <v>34535.050000000003</v>
      </c>
      <c r="F173" s="45">
        <f t="shared" si="26"/>
        <v>104.40088309083002</v>
      </c>
    </row>
    <row r="174" spans="1:6" ht="12.75" customHeight="1" x14ac:dyDescent="0.2">
      <c r="A174" s="63">
        <v>3224</v>
      </c>
      <c r="B174" s="65" t="s">
        <v>350</v>
      </c>
      <c r="C174" s="247" t="s">
        <v>351</v>
      </c>
      <c r="D174" s="194">
        <v>9719.56</v>
      </c>
      <c r="E174" s="194">
        <v>9146.7099999999991</v>
      </c>
      <c r="F174" s="45">
        <f t="shared" si="26"/>
        <v>94.106214684615352</v>
      </c>
    </row>
    <row r="175" spans="1:6" ht="12.75" customHeight="1" x14ac:dyDescent="0.2">
      <c r="A175" s="63">
        <v>3225</v>
      </c>
      <c r="B175" s="65" t="s">
        <v>352</v>
      </c>
      <c r="C175" s="247" t="s">
        <v>353</v>
      </c>
      <c r="D175" s="194">
        <v>1296.4000000000001</v>
      </c>
      <c r="E175" s="194">
        <v>485.8</v>
      </c>
      <c r="F175" s="45">
        <f t="shared" si="26"/>
        <v>37.47300215982721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497727.06999999995</v>
      </c>
      <c r="E178" s="60">
        <f t="shared" si="35"/>
        <v>406784.35</v>
      </c>
      <c r="F178" s="45">
        <f t="shared" si="26"/>
        <v>81.728395845538401</v>
      </c>
    </row>
    <row r="179" spans="1:6" ht="12.75" customHeight="1" x14ac:dyDescent="0.2">
      <c r="A179" s="63">
        <v>3231</v>
      </c>
      <c r="B179" s="65" t="s">
        <v>360</v>
      </c>
      <c r="C179" s="247" t="s">
        <v>361</v>
      </c>
      <c r="D179" s="194">
        <v>7287.55</v>
      </c>
      <c r="E179" s="194">
        <v>8135.58</v>
      </c>
      <c r="F179" s="45">
        <f t="shared" si="26"/>
        <v>111.63669546006545</v>
      </c>
    </row>
    <row r="180" spans="1:6" ht="12.75" customHeight="1" x14ac:dyDescent="0.2">
      <c r="A180" s="63">
        <v>3232</v>
      </c>
      <c r="B180" s="65" t="s">
        <v>362</v>
      </c>
      <c r="C180" s="247" t="s">
        <v>363</v>
      </c>
      <c r="D180" s="194">
        <v>245312.31</v>
      </c>
      <c r="E180" s="194">
        <v>205344.9</v>
      </c>
      <c r="F180" s="45">
        <f t="shared" si="26"/>
        <v>83.707539992591478</v>
      </c>
    </row>
    <row r="181" spans="1:6" ht="12.75" customHeight="1" x14ac:dyDescent="0.2">
      <c r="A181" s="63">
        <v>3233</v>
      </c>
      <c r="B181" s="65" t="s">
        <v>364</v>
      </c>
      <c r="C181" s="247" t="s">
        <v>365</v>
      </c>
      <c r="D181" s="194">
        <v>45060.9</v>
      </c>
      <c r="E181" s="194">
        <v>22421.21</v>
      </c>
      <c r="F181" s="45">
        <f t="shared" si="26"/>
        <v>49.757572529621022</v>
      </c>
    </row>
    <row r="182" spans="1:6" ht="12.75" customHeight="1" x14ac:dyDescent="0.2">
      <c r="A182" s="63">
        <v>3234</v>
      </c>
      <c r="B182" s="65" t="s">
        <v>366</v>
      </c>
      <c r="C182" s="247" t="s">
        <v>367</v>
      </c>
      <c r="D182" s="194">
        <v>15239.35</v>
      </c>
      <c r="E182" s="194">
        <v>15652.74</v>
      </c>
      <c r="F182" s="45">
        <f t="shared" si="26"/>
        <v>102.71264850534962</v>
      </c>
    </row>
    <row r="183" spans="1:6" ht="12.75" customHeight="1" x14ac:dyDescent="0.2">
      <c r="A183" s="63">
        <v>3235</v>
      </c>
      <c r="B183" s="64" t="s">
        <v>368</v>
      </c>
      <c r="C183" s="247" t="s">
        <v>369</v>
      </c>
      <c r="D183" s="194">
        <v>11493.41</v>
      </c>
      <c r="E183" s="194">
        <v>12534.94</v>
      </c>
      <c r="F183" s="45">
        <f t="shared" si="26"/>
        <v>109.0619755146645</v>
      </c>
    </row>
    <row r="184" spans="1:6" ht="12.75" customHeight="1" x14ac:dyDescent="0.2">
      <c r="A184" s="63">
        <v>3236</v>
      </c>
      <c r="B184" s="64" t="s">
        <v>370</v>
      </c>
      <c r="C184" s="247" t="s">
        <v>371</v>
      </c>
      <c r="D184" s="194">
        <v>4081.38</v>
      </c>
      <c r="E184" s="194">
        <v>3927.76</v>
      </c>
      <c r="F184" s="45">
        <f t="shared" si="26"/>
        <v>96.236077013167119</v>
      </c>
    </row>
    <row r="185" spans="1:6" ht="12.75" customHeight="1" x14ac:dyDescent="0.2">
      <c r="A185" s="63">
        <v>3237</v>
      </c>
      <c r="B185" s="64" t="s">
        <v>372</v>
      </c>
      <c r="C185" s="247" t="s">
        <v>373</v>
      </c>
      <c r="D185" s="194">
        <v>68145.31</v>
      </c>
      <c r="E185" s="194">
        <v>74089.19</v>
      </c>
      <c r="F185" s="45">
        <f t="shared" si="26"/>
        <v>108.72236108398363</v>
      </c>
    </row>
    <row r="186" spans="1:6" ht="12.75" customHeight="1" x14ac:dyDescent="0.2">
      <c r="A186" s="63">
        <v>3238</v>
      </c>
      <c r="B186" s="64" t="s">
        <v>374</v>
      </c>
      <c r="C186" s="247" t="s">
        <v>375</v>
      </c>
      <c r="D186" s="194">
        <v>53871.55</v>
      </c>
      <c r="E186" s="194">
        <v>7784.25</v>
      </c>
      <c r="F186" s="45">
        <f t="shared" si="26"/>
        <v>14.449649211875284</v>
      </c>
    </row>
    <row r="187" spans="1:6" ht="12.75" customHeight="1" x14ac:dyDescent="0.2">
      <c r="A187" s="63">
        <v>3239</v>
      </c>
      <c r="B187" s="64" t="s">
        <v>376</v>
      </c>
      <c r="C187" s="247" t="s">
        <v>377</v>
      </c>
      <c r="D187" s="194">
        <v>47235.31</v>
      </c>
      <c r="E187" s="194">
        <v>56893.78</v>
      </c>
      <c r="F187" s="45">
        <f t="shared" si="26"/>
        <v>120.44756348587529</v>
      </c>
    </row>
    <row r="188" spans="1:6" ht="12.75" customHeight="1" x14ac:dyDescent="0.2">
      <c r="A188" s="63">
        <v>324</v>
      </c>
      <c r="B188" s="64" t="s">
        <v>378</v>
      </c>
      <c r="C188" s="247" t="s">
        <v>379</v>
      </c>
      <c r="D188" s="194">
        <v>1303.9100000000001</v>
      </c>
      <c r="E188" s="194">
        <v>714.07</v>
      </c>
      <c r="F188" s="45">
        <f t="shared" si="26"/>
        <v>54.763749031758323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57923.959999999992</v>
      </c>
      <c r="E194" s="60">
        <f t="shared" si="36"/>
        <v>62041.090000000004</v>
      </c>
      <c r="F194" s="45">
        <f t="shared" si="26"/>
        <v>107.10781859527563</v>
      </c>
    </row>
    <row r="195" spans="1:6" ht="12.75" customHeight="1" x14ac:dyDescent="0.2">
      <c r="A195" s="63">
        <v>3291</v>
      </c>
      <c r="B195" s="183" t="s">
        <v>392</v>
      </c>
      <c r="C195" s="247" t="s">
        <v>393</v>
      </c>
      <c r="D195" s="194">
        <v>24566.16</v>
      </c>
      <c r="E195" s="194">
        <v>25231.200000000001</v>
      </c>
      <c r="F195" s="45">
        <f t="shared" si="26"/>
        <v>102.70713860041619</v>
      </c>
    </row>
    <row r="196" spans="1:6" ht="12.75" customHeight="1" x14ac:dyDescent="0.2">
      <c r="A196" s="63">
        <v>3292</v>
      </c>
      <c r="B196" s="64" t="s">
        <v>394</v>
      </c>
      <c r="C196" s="247" t="s">
        <v>395</v>
      </c>
      <c r="D196" s="194">
        <v>2772.74</v>
      </c>
      <c r="E196" s="194">
        <v>3804.4</v>
      </c>
      <c r="F196" s="45">
        <f t="shared" si="26"/>
        <v>137.20723904873881</v>
      </c>
    </row>
    <row r="197" spans="1:6" ht="12.75" customHeight="1" x14ac:dyDescent="0.2">
      <c r="A197" s="63">
        <v>3293</v>
      </c>
      <c r="B197" s="64" t="s">
        <v>396</v>
      </c>
      <c r="C197" s="247" t="s">
        <v>397</v>
      </c>
      <c r="D197" s="194">
        <v>25078.69</v>
      </c>
      <c r="E197" s="194">
        <v>20825.240000000002</v>
      </c>
      <c r="F197" s="45">
        <f t="shared" si="26"/>
        <v>83.039584603502021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625.64</v>
      </c>
      <c r="E199" s="194">
        <v>3340.91</v>
      </c>
      <c r="F199" s="45">
        <f t="shared" si="26"/>
        <v>533.99878524391022</v>
      </c>
    </row>
    <row r="200" spans="1:6" ht="12.75" customHeight="1" x14ac:dyDescent="0.2">
      <c r="A200" s="63" t="s">
        <v>402</v>
      </c>
      <c r="B200" s="64" t="s">
        <v>403</v>
      </c>
      <c r="C200" s="247" t="s">
        <v>402</v>
      </c>
      <c r="D200" s="194">
        <v>695.49</v>
      </c>
      <c r="E200" s="194">
        <v>399.48</v>
      </c>
      <c r="F200" s="45">
        <f t="shared" si="26"/>
        <v>57.438640383039299</v>
      </c>
    </row>
    <row r="201" spans="1:6" ht="12.75" customHeight="1" x14ac:dyDescent="0.2">
      <c r="A201" s="63">
        <v>3299</v>
      </c>
      <c r="B201" s="64" t="s">
        <v>404</v>
      </c>
      <c r="C201" s="247" t="s">
        <v>405</v>
      </c>
      <c r="D201" s="194">
        <v>4185.24</v>
      </c>
      <c r="E201" s="194">
        <v>8439.86</v>
      </c>
      <c r="F201" s="45">
        <f t="shared" si="26"/>
        <v>201.6577305005209</v>
      </c>
    </row>
    <row r="202" spans="1:6" ht="12.75" customHeight="1" x14ac:dyDescent="0.2">
      <c r="A202" s="63">
        <v>34</v>
      </c>
      <c r="B202" s="183" t="s">
        <v>406</v>
      </c>
      <c r="C202" s="247" t="s">
        <v>407</v>
      </c>
      <c r="D202" s="60">
        <f t="shared" ref="D202:E202" si="37">D203+D208+D216</f>
        <v>3088.35</v>
      </c>
      <c r="E202" s="60">
        <f t="shared" si="37"/>
        <v>3536.24</v>
      </c>
      <c r="F202" s="45">
        <f t="shared" si="26"/>
        <v>114.50256609516407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3088.35</v>
      </c>
      <c r="E216" s="60">
        <f t="shared" si="40"/>
        <v>3536.24</v>
      </c>
      <c r="F216" s="45">
        <f t="shared" si="26"/>
        <v>114.50256609516407</v>
      </c>
    </row>
    <row r="217" spans="1:6" ht="12.75" customHeight="1" x14ac:dyDescent="0.2">
      <c r="A217" s="63">
        <v>3431</v>
      </c>
      <c r="B217" s="182" t="s">
        <v>436</v>
      </c>
      <c r="C217" s="247" t="s">
        <v>437</v>
      </c>
      <c r="D217" s="194">
        <v>3085.71</v>
      </c>
      <c r="E217" s="194">
        <v>3533.7</v>
      </c>
      <c r="F217" s="45">
        <f t="shared" si="26"/>
        <v>114.51821460863138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2.64</v>
      </c>
      <c r="E219" s="194">
        <v>2.54</v>
      </c>
      <c r="F219" s="45">
        <f t="shared" si="26"/>
        <v>96.212121212121204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54745.11</v>
      </c>
      <c r="E221" s="60">
        <f t="shared" si="41"/>
        <v>61839.03</v>
      </c>
      <c r="F221" s="45">
        <f t="shared" si="26"/>
        <v>112.95808885944334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54745.11</v>
      </c>
      <c r="E225" s="60">
        <f t="shared" si="43"/>
        <v>61839.03</v>
      </c>
      <c r="F225" s="45">
        <f t="shared" si="26"/>
        <v>112.95808885944334</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8612</v>
      </c>
      <c r="E227" s="194">
        <v>23310.1</v>
      </c>
      <c r="F227" s="45">
        <f t="shared" si="26"/>
        <v>270.66999535531812</v>
      </c>
    </row>
    <row r="228" spans="1:6" ht="12.75" customHeight="1" x14ac:dyDescent="0.2">
      <c r="A228" s="63">
        <v>3523</v>
      </c>
      <c r="B228" s="64" t="s">
        <v>458</v>
      </c>
      <c r="C228" s="247" t="s">
        <v>459</v>
      </c>
      <c r="D228" s="194">
        <v>46133.11</v>
      </c>
      <c r="E228" s="194">
        <v>38528.93</v>
      </c>
      <c r="F228" s="45">
        <f t="shared" si="26"/>
        <v>83.516871071557929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242918.71000000002</v>
      </c>
      <c r="E230" s="60">
        <f>E231+E234+E237+E242+E246+E250+E254+E257</f>
        <v>291238.77</v>
      </c>
      <c r="F230" s="45">
        <f t="shared" ref="F230:F245" si="44">IF(D230&lt;&gt;0,IF(E230/D230&gt;=100,"&gt;&gt;100",E230/D230*100),"-")</f>
        <v>119.89145257687233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31360.95</v>
      </c>
      <c r="E237" s="60">
        <f t="shared" si="47"/>
        <v>39584.74</v>
      </c>
      <c r="F237" s="45">
        <f t="shared" si="44"/>
        <v>126.22302576930863</v>
      </c>
    </row>
    <row r="238" spans="1:6" ht="12" x14ac:dyDescent="0.2">
      <c r="A238" s="63">
        <v>3631</v>
      </c>
      <c r="B238" s="65" t="s">
        <v>478</v>
      </c>
      <c r="C238" s="247" t="s">
        <v>479</v>
      </c>
      <c r="D238" s="194">
        <v>31360.95</v>
      </c>
      <c r="E238" s="194">
        <v>39584.74</v>
      </c>
      <c r="F238" s="45">
        <f t="shared" si="44"/>
        <v>126.22302576930863</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211557.76000000001</v>
      </c>
      <c r="E246" s="60">
        <f t="shared" si="48"/>
        <v>251654.03</v>
      </c>
      <c r="F246" s="45">
        <f t="shared" ref="F246:F249" si="49">IF(D246&lt;&gt;0,IF(E246/D246&gt;=100,"&gt;&gt;100",E246/D246*100),"-")</f>
        <v>118.95287131041658</v>
      </c>
    </row>
    <row r="247" spans="1:6" ht="12.75" customHeight="1" x14ac:dyDescent="0.2">
      <c r="A247" s="63" t="s">
        <v>493</v>
      </c>
      <c r="B247" s="64" t="s">
        <v>494</v>
      </c>
      <c r="C247" s="247" t="s">
        <v>493</v>
      </c>
      <c r="D247" s="194">
        <v>211557.76000000001</v>
      </c>
      <c r="E247" s="194">
        <v>251654.03</v>
      </c>
      <c r="F247" s="45">
        <f t="shared" si="49"/>
        <v>118.95287131041658</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94141.05</v>
      </c>
      <c r="E262" s="60">
        <f t="shared" si="55"/>
        <v>171297.61000000002</v>
      </c>
      <c r="F262" s="45">
        <f t="shared" ref="F262:F268" si="56">IF(D262&lt;&gt;0,IF(E262/D262&gt;=100,"&gt;&gt;100",E262/D262*100),"-")</f>
        <v>181.9584655153092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94141.05</v>
      </c>
      <c r="E269" s="60">
        <f t="shared" si="58"/>
        <v>171297.61000000002</v>
      </c>
      <c r="F269" s="45">
        <f t="shared" ref="F269:F272" si="59">IF(D269&lt;&gt;0,IF(E269/D269&gt;=100,"&gt;&gt;100",E269/D269*100),"-")</f>
        <v>181.9584655153092</v>
      </c>
    </row>
    <row r="270" spans="1:6" ht="12.75" customHeight="1" x14ac:dyDescent="0.2">
      <c r="A270" s="63">
        <v>3721</v>
      </c>
      <c r="B270" s="65" t="s">
        <v>533</v>
      </c>
      <c r="C270" s="247" t="s">
        <v>534</v>
      </c>
      <c r="D270" s="194">
        <v>93069.05</v>
      </c>
      <c r="E270" s="194">
        <v>169468.04</v>
      </c>
      <c r="F270" s="45">
        <f t="shared" si="59"/>
        <v>182.08850310602719</v>
      </c>
    </row>
    <row r="271" spans="1:6" ht="12.75" customHeight="1" x14ac:dyDescent="0.2">
      <c r="A271" s="63">
        <v>3722</v>
      </c>
      <c r="B271" s="65" t="s">
        <v>535</v>
      </c>
      <c r="C271" s="247" t="s">
        <v>536</v>
      </c>
      <c r="D271" s="194">
        <v>1072</v>
      </c>
      <c r="E271" s="194">
        <v>1829.57</v>
      </c>
      <c r="F271" s="45">
        <f t="shared" si="59"/>
        <v>170.66884328358211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142189.61000000002</v>
      </c>
      <c r="E273" s="60">
        <f t="shared" si="60"/>
        <v>158846.76</v>
      </c>
      <c r="F273" s="45">
        <f t="shared" ref="F273:F277" si="61">IF(D273&lt;&gt;0,IF(E273/D273&gt;=100,"&gt;&gt;100",E273/D273*100),"-")</f>
        <v>111.7147448396546</v>
      </c>
    </row>
    <row r="274" spans="1:6" ht="12.75" customHeight="1" x14ac:dyDescent="0.2">
      <c r="A274" s="63">
        <v>381</v>
      </c>
      <c r="B274" s="64" t="s">
        <v>541</v>
      </c>
      <c r="C274" s="247" t="s">
        <v>542</v>
      </c>
      <c r="D274" s="60">
        <f t="shared" ref="D274:E274" si="62">SUM(D275:D277)</f>
        <v>133950.45000000001</v>
      </c>
      <c r="E274" s="60">
        <f t="shared" si="62"/>
        <v>157426.84</v>
      </c>
      <c r="F274" s="45">
        <f t="shared" si="61"/>
        <v>117.52617479075285</v>
      </c>
    </row>
    <row r="275" spans="1:6" ht="12.75" customHeight="1" x14ac:dyDescent="0.2">
      <c r="A275" s="63">
        <v>3811</v>
      </c>
      <c r="B275" s="64" t="s">
        <v>543</v>
      </c>
      <c r="C275" s="247" t="s">
        <v>544</v>
      </c>
      <c r="D275" s="194">
        <v>133919.85</v>
      </c>
      <c r="E275" s="194">
        <v>157426.84</v>
      </c>
      <c r="F275" s="45">
        <f t="shared" si="61"/>
        <v>117.55302891990993</v>
      </c>
    </row>
    <row r="276" spans="1:6" ht="12.75" customHeight="1" x14ac:dyDescent="0.2">
      <c r="A276" s="63">
        <v>3812</v>
      </c>
      <c r="B276" s="64" t="s">
        <v>545</v>
      </c>
      <c r="C276" s="247" t="s">
        <v>546</v>
      </c>
      <c r="D276" s="194">
        <v>30.6</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5828</v>
      </c>
      <c r="E278" s="60">
        <f t="shared" si="63"/>
        <v>169.92</v>
      </c>
      <c r="F278" s="45">
        <f t="shared" ref="F278:F282" si="64">IF(D278&lt;&gt;0,IF(E278/D278&gt;=100,"&gt;&gt;100",E278/D278*100),"-")</f>
        <v>2.9155799588194919</v>
      </c>
    </row>
    <row r="279" spans="1:6" ht="12.75" customHeight="1" x14ac:dyDescent="0.2">
      <c r="A279" s="63">
        <v>3821</v>
      </c>
      <c r="B279" s="64" t="s">
        <v>551</v>
      </c>
      <c r="C279" s="247" t="s">
        <v>552</v>
      </c>
      <c r="D279" s="194">
        <v>5828</v>
      </c>
      <c r="E279" s="194">
        <v>169.92</v>
      </c>
      <c r="F279" s="45">
        <f t="shared" si="64"/>
        <v>2.9155799588194919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2411.16</v>
      </c>
      <c r="E289" s="60">
        <f t="shared" si="67"/>
        <v>1250</v>
      </c>
      <c r="F289" s="45">
        <f t="shared" si="66"/>
        <v>51.842266792747061</v>
      </c>
    </row>
    <row r="290" spans="1:6" ht="24" x14ac:dyDescent="0.2">
      <c r="A290" s="63">
        <v>3861</v>
      </c>
      <c r="B290" s="64" t="s">
        <v>572</v>
      </c>
      <c r="C290" s="247" t="s">
        <v>573</v>
      </c>
      <c r="D290" s="194">
        <v>2411.16</v>
      </c>
      <c r="E290" s="194">
        <v>1250</v>
      </c>
      <c r="F290" s="45">
        <f t="shared" si="66"/>
        <v>51.842266792747061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1497413.16</v>
      </c>
      <c r="E299" s="60">
        <f>E152-E297+E298</f>
        <v>1816967.11</v>
      </c>
      <c r="F299" s="45">
        <f t="shared" si="68"/>
        <v>121.34039946596971</v>
      </c>
    </row>
    <row r="300" spans="1:6" ht="12.75" customHeight="1" x14ac:dyDescent="0.2">
      <c r="A300" s="63" t="s">
        <v>582</v>
      </c>
      <c r="B300" s="64" t="s">
        <v>593</v>
      </c>
      <c r="C300" s="247" t="s">
        <v>594</v>
      </c>
      <c r="D300" s="60">
        <f>IF(D6&gt;=D299,D6-D299,0)</f>
        <v>597381.78000000026</v>
      </c>
      <c r="E300" s="60">
        <f>IF(E6&gt;=E299,E6-E299,0)</f>
        <v>886898.12999999966</v>
      </c>
      <c r="F300" s="45">
        <f t="shared" si="68"/>
        <v>148.46420826560851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400521.94</v>
      </c>
      <c r="E302" s="194">
        <v>757201.79</v>
      </c>
      <c r="F302" s="45">
        <f t="shared" si="68"/>
        <v>189.05376070035015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16753.78</v>
      </c>
      <c r="E304" s="194">
        <v>13755.45</v>
      </c>
      <c r="F304" s="45">
        <f t="shared" si="68"/>
        <v>82.10356110680695</v>
      </c>
    </row>
    <row r="305" spans="1:6" ht="12" x14ac:dyDescent="0.2">
      <c r="A305" s="63">
        <v>9661</v>
      </c>
      <c r="B305" s="220" t="s">
        <v>603</v>
      </c>
      <c r="C305" s="247" t="s">
        <v>604</v>
      </c>
      <c r="D305" s="194">
        <v>26.28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19846.47</v>
      </c>
      <c r="E308" s="60">
        <f t="shared" si="71"/>
        <v>20974.9</v>
      </c>
      <c r="F308" s="45">
        <f t="shared" ref="F308:F428" si="72">IF(D308&lt;&gt;0,IF(E308/D308&gt;=100,"&gt;&gt;100",E308/D308*100),"-")</f>
        <v>105.68579702083041</v>
      </c>
    </row>
    <row r="309" spans="1:6" ht="12.75" customHeight="1" x14ac:dyDescent="0.2">
      <c r="A309" s="63">
        <v>71</v>
      </c>
      <c r="B309" s="64" t="s">
        <v>610</v>
      </c>
      <c r="C309" s="247" t="s">
        <v>611</v>
      </c>
      <c r="D309" s="60">
        <f t="shared" ref="D309:E309" si="73">D310+D314</f>
        <v>19846.47</v>
      </c>
      <c r="E309" s="60">
        <f t="shared" si="73"/>
        <v>3725.07</v>
      </c>
      <c r="F309" s="45">
        <f t="shared" si="72"/>
        <v>18.769433556697994</v>
      </c>
    </row>
    <row r="310" spans="1:6" ht="24" x14ac:dyDescent="0.2">
      <c r="A310" s="63">
        <v>711</v>
      </c>
      <c r="B310" s="64" t="s">
        <v>612</v>
      </c>
      <c r="C310" s="247" t="s">
        <v>613</v>
      </c>
      <c r="D310" s="60">
        <f t="shared" ref="D310:E310" si="74">SUM(D311:D313)</f>
        <v>19846.47</v>
      </c>
      <c r="E310" s="60">
        <f t="shared" si="74"/>
        <v>3725.07</v>
      </c>
      <c r="F310" s="45">
        <f t="shared" si="72"/>
        <v>18.769433556697994</v>
      </c>
    </row>
    <row r="311" spans="1:6" ht="12.75" customHeight="1" x14ac:dyDescent="0.2">
      <c r="A311" s="63">
        <v>7111</v>
      </c>
      <c r="B311" s="64" t="s">
        <v>614</v>
      </c>
      <c r="C311" s="247" t="s">
        <v>615</v>
      </c>
      <c r="D311" s="194">
        <v>19846.47</v>
      </c>
      <c r="E311" s="194">
        <v>3725.07</v>
      </c>
      <c r="F311" s="45">
        <f t="shared" si="72"/>
        <v>18.769433556697994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17249.830000000002</v>
      </c>
      <c r="F321" s="45" t="str">
        <f t="shared" si="72"/>
        <v>-</v>
      </c>
    </row>
    <row r="322" spans="1:6" ht="12.75" customHeight="1" x14ac:dyDescent="0.2">
      <c r="A322" s="63">
        <v>721</v>
      </c>
      <c r="B322" s="64" t="s">
        <v>636</v>
      </c>
      <c r="C322" s="247" t="s">
        <v>637</v>
      </c>
      <c r="D322" s="60">
        <f t="shared" ref="D322:E322" si="77">SUM(D323:D326)</f>
        <v>0</v>
      </c>
      <c r="E322" s="60">
        <f t="shared" si="77"/>
        <v>373.65</v>
      </c>
      <c r="F322" s="45" t="str">
        <f t="shared" si="72"/>
        <v>-</v>
      </c>
    </row>
    <row r="323" spans="1:6" ht="12.75" customHeight="1" x14ac:dyDescent="0.2">
      <c r="A323" s="63">
        <v>7211</v>
      </c>
      <c r="B323" s="64" t="s">
        <v>638</v>
      </c>
      <c r="C323" s="247" t="s">
        <v>639</v>
      </c>
      <c r="D323" s="194">
        <v>0</v>
      </c>
      <c r="E323" s="194">
        <v>373.65</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265.18</v>
      </c>
      <c r="F327" s="45" t="str">
        <f t="shared" si="72"/>
        <v>-</v>
      </c>
    </row>
    <row r="328" spans="1:6" ht="12.75" customHeight="1" x14ac:dyDescent="0.2">
      <c r="A328" s="63">
        <v>7221</v>
      </c>
      <c r="B328" s="64" t="s">
        <v>648</v>
      </c>
      <c r="C328" s="247" t="s">
        <v>649</v>
      </c>
      <c r="D328" s="194">
        <v>0</v>
      </c>
      <c r="E328" s="194">
        <v>265.18</v>
      </c>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16611</v>
      </c>
      <c r="F336" s="45" t="str">
        <f t="shared" si="72"/>
        <v>-</v>
      </c>
    </row>
    <row r="337" spans="1:6" ht="12.75" customHeight="1" x14ac:dyDescent="0.2">
      <c r="A337" s="63">
        <v>7231</v>
      </c>
      <c r="B337" s="64" t="s">
        <v>666</v>
      </c>
      <c r="C337" s="247" t="s">
        <v>667</v>
      </c>
      <c r="D337" s="194">
        <v>0</v>
      </c>
      <c r="E337" s="194">
        <v>16611</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660021.35</v>
      </c>
      <c r="E360" s="60">
        <f t="shared" si="86"/>
        <v>707356.87</v>
      </c>
      <c r="F360" s="45">
        <f t="shared" si="72"/>
        <v>107.17181648745151</v>
      </c>
    </row>
    <row r="361" spans="1:6" ht="12.75" customHeight="1" x14ac:dyDescent="0.2">
      <c r="A361" s="63">
        <v>41</v>
      </c>
      <c r="B361" s="64" t="s">
        <v>714</v>
      </c>
      <c r="C361" s="247" t="s">
        <v>715</v>
      </c>
      <c r="D361" s="60">
        <f t="shared" ref="D361:E361" si="87">D362+D366</f>
        <v>96474.04</v>
      </c>
      <c r="E361" s="60">
        <f t="shared" si="87"/>
        <v>142911.54999999999</v>
      </c>
      <c r="F361" s="45">
        <f t="shared" si="72"/>
        <v>148.13472100888487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96474.04</v>
      </c>
      <c r="E366" s="60">
        <f t="shared" si="89"/>
        <v>142911.54999999999</v>
      </c>
      <c r="F366" s="45">
        <f t="shared" si="72"/>
        <v>148.13472100888487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96474.04</v>
      </c>
      <c r="E370" s="194">
        <v>142911.54999999999</v>
      </c>
      <c r="F370" s="45">
        <f t="shared" si="72"/>
        <v>148.13472100888487</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399303.92</v>
      </c>
      <c r="E373" s="60">
        <f t="shared" si="90"/>
        <v>467001.57</v>
      </c>
      <c r="F373" s="45">
        <f t="shared" si="72"/>
        <v>116.9539157041083</v>
      </c>
    </row>
    <row r="374" spans="1:6" ht="12.75" customHeight="1" x14ac:dyDescent="0.2">
      <c r="A374" s="63">
        <v>421</v>
      </c>
      <c r="B374" s="64" t="s">
        <v>732</v>
      </c>
      <c r="C374" s="247" t="s">
        <v>733</v>
      </c>
      <c r="D374" s="60">
        <f t="shared" ref="D374:E374" si="91">SUM(D375:D378)</f>
        <v>227852.25</v>
      </c>
      <c r="E374" s="60">
        <f t="shared" si="91"/>
        <v>270781.26</v>
      </c>
      <c r="F374" s="45">
        <f t="shared" si="72"/>
        <v>118.84072244184554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180749.7</v>
      </c>
      <c r="E377" s="194">
        <v>222988.84</v>
      </c>
      <c r="F377" s="45">
        <f t="shared" si="72"/>
        <v>123.36885759699739</v>
      </c>
    </row>
    <row r="378" spans="1:6" ht="12.75" customHeight="1" x14ac:dyDescent="0.2">
      <c r="A378" s="63">
        <v>4214</v>
      </c>
      <c r="B378" s="64" t="s">
        <v>644</v>
      </c>
      <c r="C378" s="247" t="s">
        <v>737</v>
      </c>
      <c r="D378" s="194">
        <v>47102.55</v>
      </c>
      <c r="E378" s="194">
        <v>47792.42</v>
      </c>
      <c r="F378" s="45">
        <f t="shared" si="72"/>
        <v>101.4646128500474</v>
      </c>
    </row>
    <row r="379" spans="1:6" ht="12.75" customHeight="1" x14ac:dyDescent="0.2">
      <c r="A379" s="63">
        <v>422</v>
      </c>
      <c r="B379" s="64" t="s">
        <v>738</v>
      </c>
      <c r="C379" s="247" t="s">
        <v>739</v>
      </c>
      <c r="D379" s="60">
        <f t="shared" ref="D379:E379" si="92">SUM(D380:D387)</f>
        <v>162639.16999999998</v>
      </c>
      <c r="E379" s="60">
        <f t="shared" si="92"/>
        <v>139101.56</v>
      </c>
      <c r="F379" s="45">
        <f t="shared" si="72"/>
        <v>85.52771143630406</v>
      </c>
    </row>
    <row r="380" spans="1:6" ht="12.75" customHeight="1" x14ac:dyDescent="0.2">
      <c r="A380" s="63">
        <v>4221</v>
      </c>
      <c r="B380" s="64" t="s">
        <v>648</v>
      </c>
      <c r="C380" s="247" t="s">
        <v>740</v>
      </c>
      <c r="D380" s="194">
        <v>4157.05</v>
      </c>
      <c r="E380" s="194">
        <v>8391.19</v>
      </c>
      <c r="F380" s="45">
        <f t="shared" si="72"/>
        <v>201.85444004762991</v>
      </c>
    </row>
    <row r="381" spans="1:6" ht="12.75" customHeight="1" x14ac:dyDescent="0.2">
      <c r="A381" s="63">
        <v>4222</v>
      </c>
      <c r="B381" s="64" t="s">
        <v>741</v>
      </c>
      <c r="C381" s="247" t="s">
        <v>742</v>
      </c>
      <c r="D381" s="194">
        <v>1980</v>
      </c>
      <c r="E381" s="194">
        <v>3854.34</v>
      </c>
      <c r="F381" s="45">
        <f t="shared" si="72"/>
        <v>194.66363636363639</v>
      </c>
    </row>
    <row r="382" spans="1:6" ht="12.75" customHeight="1" x14ac:dyDescent="0.2">
      <c r="A382" s="63">
        <v>4223</v>
      </c>
      <c r="B382" s="64" t="s">
        <v>652</v>
      </c>
      <c r="C382" s="247" t="s">
        <v>743</v>
      </c>
      <c r="D382" s="194">
        <v>0</v>
      </c>
      <c r="E382" s="194">
        <v>12046.88</v>
      </c>
      <c r="F382" s="45" t="str">
        <f t="shared" si="72"/>
        <v>-</v>
      </c>
    </row>
    <row r="383" spans="1:6" ht="12.75" customHeight="1" x14ac:dyDescent="0.2">
      <c r="A383" s="63">
        <v>4224</v>
      </c>
      <c r="B383" s="64" t="s">
        <v>654</v>
      </c>
      <c r="C383" s="247" t="s">
        <v>744</v>
      </c>
      <c r="D383" s="194">
        <v>32870.25</v>
      </c>
      <c r="E383" s="194">
        <v>8206.8799999999992</v>
      </c>
      <c r="F383" s="45">
        <f t="shared" si="72"/>
        <v>24.967501007750169</v>
      </c>
    </row>
    <row r="384" spans="1:6" ht="12.75" customHeight="1" x14ac:dyDescent="0.2">
      <c r="A384" s="70">
        <v>4225</v>
      </c>
      <c r="B384" s="65" t="s">
        <v>656</v>
      </c>
      <c r="C384" s="278" t="s">
        <v>745</v>
      </c>
      <c r="D384" s="192">
        <v>10522.5</v>
      </c>
      <c r="E384" s="192">
        <v>0</v>
      </c>
      <c r="F384" s="71">
        <f t="shared" si="72"/>
        <v>0</v>
      </c>
    </row>
    <row r="385" spans="1:6" ht="12.75" customHeight="1" x14ac:dyDescent="0.2">
      <c r="A385" s="63">
        <v>4226</v>
      </c>
      <c r="B385" s="64" t="s">
        <v>658</v>
      </c>
      <c r="C385" s="247" t="s">
        <v>746</v>
      </c>
      <c r="D385" s="194">
        <v>0</v>
      </c>
      <c r="E385" s="194">
        <v>20725.310000000001</v>
      </c>
      <c r="F385" s="45" t="str">
        <f t="shared" si="72"/>
        <v>-</v>
      </c>
    </row>
    <row r="386" spans="1:6" ht="12.75" customHeight="1" x14ac:dyDescent="0.2">
      <c r="A386" s="63">
        <v>4227</v>
      </c>
      <c r="B386" s="183" t="s">
        <v>660</v>
      </c>
      <c r="C386" s="247" t="s">
        <v>747</v>
      </c>
      <c r="D386" s="194">
        <v>113109.37</v>
      </c>
      <c r="E386" s="194">
        <v>85876.96</v>
      </c>
      <c r="F386" s="45">
        <f t="shared" si="72"/>
        <v>75.923824878522453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33075</v>
      </c>
      <c r="F388" s="45" t="str">
        <f t="shared" si="72"/>
        <v>-</v>
      </c>
    </row>
    <row r="389" spans="1:6" ht="12.75" customHeight="1" x14ac:dyDescent="0.2">
      <c r="A389" s="63">
        <v>4231</v>
      </c>
      <c r="B389" s="64" t="s">
        <v>666</v>
      </c>
      <c r="C389" s="247" t="s">
        <v>751</v>
      </c>
      <c r="D389" s="194">
        <v>0</v>
      </c>
      <c r="E389" s="194">
        <v>33075</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8812.5</v>
      </c>
      <c r="E401" s="60">
        <f t="shared" si="96"/>
        <v>24043.75</v>
      </c>
      <c r="F401" s="45">
        <f t="shared" si="72"/>
        <v>272.83687943262413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8812.5</v>
      </c>
      <c r="E404" s="194">
        <v>23687.5</v>
      </c>
      <c r="F404" s="45">
        <f t="shared" si="72"/>
        <v>268.79432624113474</v>
      </c>
    </row>
    <row r="405" spans="1:6" ht="12.75" customHeight="1" x14ac:dyDescent="0.2">
      <c r="A405" s="63">
        <v>4264</v>
      </c>
      <c r="B405" s="64" t="s">
        <v>698</v>
      </c>
      <c r="C405" s="247" t="s">
        <v>772</v>
      </c>
      <c r="D405" s="194">
        <v>0</v>
      </c>
      <c r="E405" s="194">
        <v>356.25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164243.39000000001</v>
      </c>
      <c r="E412" s="60">
        <f t="shared" si="100"/>
        <v>97443.75</v>
      </c>
      <c r="F412" s="45">
        <f t="shared" si="72"/>
        <v>59.328871621561142</v>
      </c>
    </row>
    <row r="413" spans="1:6" ht="12.75" customHeight="1" x14ac:dyDescent="0.2">
      <c r="A413" s="63">
        <v>451</v>
      </c>
      <c r="B413" s="64" t="s">
        <v>785</v>
      </c>
      <c r="C413" s="247" t="s">
        <v>786</v>
      </c>
      <c r="D413" s="194">
        <v>76438.64</v>
      </c>
      <c r="E413" s="194">
        <v>8837.5</v>
      </c>
      <c r="F413" s="45">
        <f t="shared" si="72"/>
        <v>11.561561011551227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87804.75</v>
      </c>
      <c r="E416" s="194">
        <v>88606.25</v>
      </c>
      <c r="F416" s="45">
        <f t="shared" si="72"/>
        <v>100.91282077564141</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640174.88</v>
      </c>
      <c r="E418" s="60">
        <f t="shared" si="102"/>
        <v>686381.97</v>
      </c>
      <c r="F418" s="45">
        <f t="shared" si="72"/>
        <v>107.21788552528022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112781.45</v>
      </c>
      <c r="E420" s="194">
        <v>510763.01</v>
      </c>
      <c r="F420" s="45">
        <f t="shared" si="72"/>
        <v>452.87856291970002</v>
      </c>
    </row>
    <row r="421" spans="1:6" ht="12.75" customHeight="1" x14ac:dyDescent="0.2">
      <c r="A421" s="63">
        <v>97</v>
      </c>
      <c r="B421" s="220" t="s">
        <v>801</v>
      </c>
      <c r="C421" s="247" t="s">
        <v>802</v>
      </c>
      <c r="D421" s="194">
        <v>915.66</v>
      </c>
      <c r="E421" s="194">
        <v>0.03</v>
      </c>
      <c r="F421" s="45">
        <f t="shared" si="72"/>
        <v>3.2763252735731607E-3</v>
      </c>
    </row>
    <row r="422" spans="1:6" ht="12.75" customHeight="1" x14ac:dyDescent="0.2">
      <c r="A422" s="63" t="s">
        <v>582</v>
      </c>
      <c r="B422" s="64" t="s">
        <v>803</v>
      </c>
      <c r="C422" s="247" t="s">
        <v>804</v>
      </c>
      <c r="D422" s="60">
        <f>D6+D308</f>
        <v>2114641.41</v>
      </c>
      <c r="E422" s="60">
        <f>E6+E308</f>
        <v>2724840.1399999997</v>
      </c>
      <c r="F422" s="45">
        <f t="shared" si="72"/>
        <v>128.85589618714596</v>
      </c>
    </row>
    <row r="423" spans="1:6" ht="12.75" customHeight="1" x14ac:dyDescent="0.2">
      <c r="A423" s="63" t="s">
        <v>582</v>
      </c>
      <c r="B423" s="64" t="s">
        <v>805</v>
      </c>
      <c r="C423" s="247" t="s">
        <v>806</v>
      </c>
      <c r="D423" s="60">
        <f t="shared" ref="D423:E423" si="103">D299+D360</f>
        <v>2157434.5099999998</v>
      </c>
      <c r="E423" s="60">
        <f t="shared" si="103"/>
        <v>2524323.98</v>
      </c>
      <c r="F423" s="45">
        <f t="shared" si="72"/>
        <v>117.00582188239865</v>
      </c>
    </row>
    <row r="424" spans="1:6" ht="12.75" customHeight="1" x14ac:dyDescent="0.2">
      <c r="A424" s="63" t="s">
        <v>582</v>
      </c>
      <c r="B424" s="64" t="s">
        <v>807</v>
      </c>
      <c r="C424" s="247" t="s">
        <v>808</v>
      </c>
      <c r="D424" s="60">
        <f t="shared" ref="D424:E424" si="104">IF(D422&gt;=D423,D422-D423,0)</f>
        <v>0</v>
      </c>
      <c r="E424" s="60">
        <f t="shared" si="104"/>
        <v>200516.15999999968</v>
      </c>
      <c r="F424" s="45" t="str">
        <f t="shared" si="72"/>
        <v>-</v>
      </c>
    </row>
    <row r="425" spans="1:6" ht="12.75" customHeight="1" x14ac:dyDescent="0.2">
      <c r="A425" s="63" t="s">
        <v>582</v>
      </c>
      <c r="B425" s="64" t="s">
        <v>809</v>
      </c>
      <c r="C425" s="247" t="s">
        <v>810</v>
      </c>
      <c r="D425" s="60">
        <f t="shared" ref="D425:E425" si="105">IF(D423&gt;=D422,D423-D422,0)</f>
        <v>42793.099999999627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287740.49</v>
      </c>
      <c r="E426" s="60">
        <f t="shared" si="106"/>
        <v>246438.78000000003</v>
      </c>
      <c r="F426" s="45">
        <f t="shared" si="72"/>
        <v>85.646194597082953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17669.439999999999</v>
      </c>
      <c r="E428" s="81">
        <f t="shared" si="108"/>
        <v>13755.480000000001</v>
      </c>
      <c r="F428" s="61">
        <f t="shared" si="72"/>
        <v>77.84898672510279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5500</v>
      </c>
      <c r="E430" s="60">
        <f>E431+E466+E479+E491+E522</f>
        <v>38365.449999999997</v>
      </c>
      <c r="F430" s="45">
        <f t="shared" ref="F430:F651" si="109">IF(D430&lt;&gt;0,IF(E430/D430&gt;=100,"&gt;&gt;100",E430/D430*100),"-")</f>
        <v>697.55363636363631</v>
      </c>
    </row>
    <row r="431" spans="1:6" ht="24" x14ac:dyDescent="0.2">
      <c r="A431" s="63">
        <v>81</v>
      </c>
      <c r="B431" s="182" t="s">
        <v>822</v>
      </c>
      <c r="C431" s="247" t="s">
        <v>823</v>
      </c>
      <c r="D431" s="60">
        <f t="shared" ref="D431:E431" si="110">D432+D437+D440+D444+D445+D452+D457+D465</f>
        <v>5500</v>
      </c>
      <c r="E431" s="60">
        <f t="shared" si="110"/>
        <v>38365.449999999997</v>
      </c>
      <c r="F431" s="45">
        <f t="shared" si="109"/>
        <v>697.55363636363631</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5500</v>
      </c>
      <c r="E437" s="60">
        <f t="shared" si="112"/>
        <v>38365.449999999997</v>
      </c>
      <c r="F437" s="45">
        <f t="shared" si="109"/>
        <v>697.55363636363631</v>
      </c>
    </row>
    <row r="438" spans="1:6" ht="24" x14ac:dyDescent="0.2">
      <c r="A438" s="63">
        <v>8121</v>
      </c>
      <c r="B438" s="183" t="s">
        <v>836</v>
      </c>
      <c r="C438" s="247" t="s">
        <v>837</v>
      </c>
      <c r="D438" s="194">
        <v>5500</v>
      </c>
      <c r="E438" s="194">
        <v>38365.449999999997</v>
      </c>
      <c r="F438" s="45">
        <f t="shared" si="109"/>
        <v>697.55363636363631</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5500</v>
      </c>
      <c r="E639" s="60">
        <f>IF(E430-E535&gt;=0,E430-E535,0)</f>
        <v>38365.449999999997</v>
      </c>
      <c r="F639" s="45">
        <f t="shared" si="109"/>
        <v>697.55363636363631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171409.59</v>
      </c>
      <c r="E642" s="194">
        <v>165909.59</v>
      </c>
      <c r="F642" s="45">
        <f t="shared" si="109"/>
        <v>96.791311384619732</v>
      </c>
    </row>
    <row r="643" spans="1:6" ht="12.75" customHeight="1" x14ac:dyDescent="0.2">
      <c r="A643" s="63" t="s">
        <v>582</v>
      </c>
      <c r="B643" s="64" t="s">
        <v>1236</v>
      </c>
      <c r="C643" s="247" t="s">
        <v>1237</v>
      </c>
      <c r="D643" s="60">
        <f>D422+D430</f>
        <v>2120141.41</v>
      </c>
      <c r="E643" s="60">
        <f>E422+E430</f>
        <v>2763205.59</v>
      </c>
      <c r="F643" s="45">
        <f t="shared" si="109"/>
        <v>130.33119286132899</v>
      </c>
    </row>
    <row r="644" spans="1:6" ht="12.75" customHeight="1" x14ac:dyDescent="0.2">
      <c r="A644" s="63" t="s">
        <v>582</v>
      </c>
      <c r="B644" s="64" t="s">
        <v>1238</v>
      </c>
      <c r="C644" s="247" t="s">
        <v>1239</v>
      </c>
      <c r="D644" s="60">
        <f>D423+D535</f>
        <v>2157434.5099999998</v>
      </c>
      <c r="E644" s="60">
        <f>E423+E535</f>
        <v>2524323.98</v>
      </c>
      <c r="F644" s="45">
        <f t="shared" si="109"/>
        <v>117.00582188239865</v>
      </c>
    </row>
    <row r="645" spans="1:6" ht="12.75" customHeight="1" x14ac:dyDescent="0.2">
      <c r="A645" s="63" t="s">
        <v>582</v>
      </c>
      <c r="B645" s="64" t="s">
        <v>1240</v>
      </c>
      <c r="C645" s="247" t="s">
        <v>1241</v>
      </c>
      <c r="D645" s="60">
        <f t="shared" ref="D645:E645" si="163">IF(D643&gt;=D644,D643-D644,0)</f>
        <v>0</v>
      </c>
      <c r="E645" s="60">
        <f t="shared" si="163"/>
        <v>238881.60999999987</v>
      </c>
      <c r="F645" s="45" t="str">
        <f t="shared" si="109"/>
        <v>-</v>
      </c>
    </row>
    <row r="646" spans="1:6" ht="12.75" customHeight="1" x14ac:dyDescent="0.2">
      <c r="A646" s="63" t="s">
        <v>582</v>
      </c>
      <c r="B646" s="64" t="s">
        <v>1242</v>
      </c>
      <c r="C646" s="247" t="s">
        <v>1243</v>
      </c>
      <c r="D646" s="60">
        <f t="shared" ref="D646:E646" si="164">IF(D644&gt;=D643,D644-D643,0)</f>
        <v>37293.099999999627</v>
      </c>
      <c r="E646" s="60">
        <f t="shared" si="164"/>
        <v>0</v>
      </c>
      <c r="F646" s="45">
        <f t="shared" si="109"/>
        <v>0</v>
      </c>
    </row>
    <row r="647" spans="1:6" ht="24" x14ac:dyDescent="0.2">
      <c r="A647" s="251" t="s">
        <v>1244</v>
      </c>
      <c r="B647" s="64" t="s">
        <v>1245</v>
      </c>
      <c r="C647" s="252" t="s">
        <v>1244</v>
      </c>
      <c r="D647" s="60">
        <f>IF(D426-D427+D641-D642&gt;=0,D426-D427+D641-D642,0)</f>
        <v>116330.9</v>
      </c>
      <c r="E647" s="60">
        <f>IF(E426-E427+E641-E642&gt;=0,E426-E427+E641-E642,0)</f>
        <v>80529.190000000031</v>
      </c>
      <c r="F647" s="45">
        <f t="shared" si="109"/>
        <v>69.22424738397109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79037.800000000367</v>
      </c>
      <c r="E649" s="60">
        <f t="shared" si="165"/>
        <v>319410.79999999993</v>
      </c>
      <c r="F649" s="45">
        <f t="shared" si="109"/>
        <v>404.12410264455548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134376.17000000001</v>
      </c>
      <c r="E653" s="194">
        <v>156628.23000000001</v>
      </c>
      <c r="F653" s="45">
        <f t="shared" ref="F653:F740" si="167">IF(D653&lt;&gt;0,IF(E653/D653&gt;=100,"&gt;&gt;100",E653/D653*100),"-")</f>
        <v>116.55952837471108</v>
      </c>
    </row>
    <row r="654" spans="1:6" ht="12.75" customHeight="1" x14ac:dyDescent="0.2">
      <c r="A654" s="63" t="s">
        <v>1257</v>
      </c>
      <c r="B654" s="64" t="s">
        <v>1258</v>
      </c>
      <c r="C654" s="247" t="s">
        <v>1257</v>
      </c>
      <c r="D654" s="194">
        <v>2160913.2999999998</v>
      </c>
      <c r="E654" s="194">
        <v>2912513.82</v>
      </c>
      <c r="F654" s="45">
        <f t="shared" si="167"/>
        <v>134.7816138666924</v>
      </c>
    </row>
    <row r="655" spans="1:6" ht="12.75" customHeight="1" x14ac:dyDescent="0.2">
      <c r="A655" s="63" t="s">
        <v>1259</v>
      </c>
      <c r="B655" s="64" t="s">
        <v>1260</v>
      </c>
      <c r="C655" s="247" t="s">
        <v>1259</v>
      </c>
      <c r="D655" s="194">
        <v>2138661.2400000002</v>
      </c>
      <c r="E655" s="194">
        <v>2577170.27</v>
      </c>
      <c r="F655" s="45">
        <f t="shared" si="167"/>
        <v>120.50390318010345</v>
      </c>
    </row>
    <row r="656" spans="1:6" ht="24" x14ac:dyDescent="0.2">
      <c r="A656" s="63">
        <v>11</v>
      </c>
      <c r="B656" s="64" t="s">
        <v>1261</v>
      </c>
      <c r="C656" s="247" t="s">
        <v>1262</v>
      </c>
      <c r="D656" s="60">
        <f t="shared" ref="D656:E656" si="168">+D653+D654-D655</f>
        <v>156628.22999999952</v>
      </c>
      <c r="E656" s="60">
        <f t="shared" si="168"/>
        <v>491971.7799999998</v>
      </c>
      <c r="F656" s="45">
        <f t="shared" si="167"/>
        <v>314.10160224628811</v>
      </c>
    </row>
    <row r="657" spans="1:6" ht="24" x14ac:dyDescent="0.2">
      <c r="A657" s="63" t="s">
        <v>582</v>
      </c>
      <c r="B657" s="64" t="s">
        <v>1263</v>
      </c>
      <c r="C657" s="247" t="s">
        <v>1264</v>
      </c>
      <c r="D657" s="253">
        <v>20</v>
      </c>
      <c r="E657" s="253">
        <v>34</v>
      </c>
      <c r="F657" s="45">
        <f t="shared" si="167"/>
        <v>170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24</v>
      </c>
      <c r="E659" s="253">
        <v>33</v>
      </c>
      <c r="F659" s="45">
        <f t="shared" si="167"/>
        <v>137.5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7845.12</v>
      </c>
      <c r="F663" s="71" t="str">
        <f t="shared" si="167"/>
        <v>-</v>
      </c>
    </row>
    <row r="664" spans="1:6" ht="12.75" customHeight="1" x14ac:dyDescent="0.2">
      <c r="A664" s="70" t="s">
        <v>1278</v>
      </c>
      <c r="B664" s="65" t="s">
        <v>1279</v>
      </c>
      <c r="C664" s="277" t="s">
        <v>1278</v>
      </c>
      <c r="D664" s="192"/>
      <c r="E664" s="192">
        <v>30248.49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160405.82999999999</v>
      </c>
      <c r="E669" s="194">
        <v>253505.03</v>
      </c>
      <c r="F669" s="45">
        <f t="shared" si="167"/>
        <v>158.03978571103059</v>
      </c>
    </row>
    <row r="670" spans="1:6" ht="12.75" customHeight="1" x14ac:dyDescent="0.2">
      <c r="A670" s="63">
        <v>63312</v>
      </c>
      <c r="B670" s="64" t="s">
        <v>1290</v>
      </c>
      <c r="C670" s="247" t="s">
        <v>1291</v>
      </c>
      <c r="D670" s="194">
        <v>500</v>
      </c>
      <c r="E670" s="194">
        <v>6999.53</v>
      </c>
      <c r="F670" s="45">
        <f t="shared" si="167"/>
        <v>1399.9059999999999</v>
      </c>
    </row>
    <row r="671" spans="1:6" ht="12.75" customHeight="1" x14ac:dyDescent="0.2">
      <c r="A671" s="63">
        <v>63313</v>
      </c>
      <c r="B671" s="64" t="s">
        <v>1292</v>
      </c>
      <c r="C671" s="247" t="s">
        <v>1293</v>
      </c>
      <c r="D671" s="194">
        <v>0</v>
      </c>
      <c r="E671" s="194">
        <v>8133.96</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242173.32</v>
      </c>
      <c r="E673" s="194">
        <v>188671.31</v>
      </c>
      <c r="F673" s="45">
        <f t="shared" si="167"/>
        <v>77.907553978282991</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5991.6</v>
      </c>
      <c r="E677" s="192">
        <v>6879.46</v>
      </c>
      <c r="F677" s="71">
        <f t="shared" si="167"/>
        <v>114.81841244408839</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5639.7</v>
      </c>
      <c r="E679" s="192">
        <v>9726.69</v>
      </c>
      <c r="F679" s="71">
        <f t="shared" si="167"/>
        <v>172.46821639448908</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227321.02</v>
      </c>
      <c r="E702" s="192">
        <v>421886.13</v>
      </c>
      <c r="F702" s="71">
        <f t="shared" si="167"/>
        <v>185.59046145402658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35000</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8140.57</v>
      </c>
      <c r="F711" s="71" t="str">
        <f t="shared" si="167"/>
        <v>-</v>
      </c>
    </row>
    <row r="712" spans="1:6" ht="12.75" customHeight="1" x14ac:dyDescent="0.2">
      <c r="A712" s="70" t="s">
        <v>1359</v>
      </c>
      <c r="B712" s="65" t="s">
        <v>1360</v>
      </c>
      <c r="C712" s="277" t="s">
        <v>1359</v>
      </c>
      <c r="D712" s="192"/>
      <c r="E712" s="192">
        <v>0.5</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14081.88</v>
      </c>
      <c r="E726" s="192">
        <v>1391.54</v>
      </c>
      <c r="F726" s="71">
        <f t="shared" si="167"/>
        <v>9.8817771490738462</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491.46</v>
      </c>
      <c r="E733" s="192">
        <v>0</v>
      </c>
      <c r="F733" s="71">
        <f t="shared" si="167"/>
        <v>0</v>
      </c>
    </row>
    <row r="734" spans="1:6" ht="12.75" customHeight="1" x14ac:dyDescent="0.2">
      <c r="A734" s="70">
        <v>32121</v>
      </c>
      <c r="B734" s="65" t="s">
        <v>1398</v>
      </c>
      <c r="C734" s="278" t="s">
        <v>1399</v>
      </c>
      <c r="D734" s="192">
        <v>11716.43</v>
      </c>
      <c r="E734" s="192">
        <v>18988.060000000001</v>
      </c>
      <c r="F734" s="71">
        <f t="shared" si="167"/>
        <v>162.06352959049815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1256.46</v>
      </c>
      <c r="F736" s="45" t="str">
        <f t="shared" si="167"/>
        <v>-</v>
      </c>
    </row>
    <row r="737" spans="1:6" ht="12.75" customHeight="1" x14ac:dyDescent="0.2">
      <c r="A737" s="63" t="s">
        <v>1404</v>
      </c>
      <c r="B737" s="64" t="s">
        <v>1405</v>
      </c>
      <c r="C737" s="247" t="s">
        <v>1404</v>
      </c>
      <c r="D737" s="194">
        <v>10017.44</v>
      </c>
      <c r="E737" s="194">
        <v>7873.57</v>
      </c>
      <c r="F737" s="45">
        <f t="shared" si="167"/>
        <v>78.598623999744447</v>
      </c>
    </row>
    <row r="738" spans="1:6" ht="12.75" customHeight="1" x14ac:dyDescent="0.2">
      <c r="A738" s="63" t="s">
        <v>1406</v>
      </c>
      <c r="B738" s="64" t="s">
        <v>1407</v>
      </c>
      <c r="C738" s="247" t="s">
        <v>1406</v>
      </c>
      <c r="D738" s="194">
        <v>2078.12</v>
      </c>
      <c r="E738" s="194">
        <v>3200.84</v>
      </c>
      <c r="F738" s="45">
        <f t="shared" si="167"/>
        <v>154.02575404692703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3526.67</v>
      </c>
      <c r="E741" s="192">
        <v>4037.26</v>
      </c>
      <c r="F741" s="71">
        <f t="shared" ref="F741:F1006" si="169">IF(D741&lt;&gt;0,IF(E741/D741&gt;=100,"&gt;&gt;100",E741/D741*100),"-")</f>
        <v>114.47796363141434</v>
      </c>
    </row>
    <row r="742" spans="1:6" ht="12.75" customHeight="1" x14ac:dyDescent="0.2">
      <c r="A742" s="70" t="s">
        <v>1414</v>
      </c>
      <c r="B742" s="65" t="s">
        <v>1415</v>
      </c>
      <c r="C742" s="278" t="s">
        <v>1414</v>
      </c>
      <c r="D742" s="192">
        <v>386.9</v>
      </c>
      <c r="E742" s="192">
        <v>261.66000000000003</v>
      </c>
      <c r="F742" s="71">
        <f t="shared" si="169"/>
        <v>67.629878521581816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28153.37</v>
      </c>
      <c r="E777" s="192">
        <v>24989.8</v>
      </c>
      <c r="F777" s="71">
        <f t="shared" si="169"/>
        <v>88.763085911207071</v>
      </c>
    </row>
    <row r="778" spans="1:6" ht="12.75" customHeight="1" x14ac:dyDescent="0.2">
      <c r="A778" s="70">
        <v>35232</v>
      </c>
      <c r="B778" s="65" t="s">
        <v>1486</v>
      </c>
      <c r="C778" s="278" t="s">
        <v>1487</v>
      </c>
      <c r="D778" s="192">
        <v>17979.740000000002</v>
      </c>
      <c r="E778" s="192">
        <v>13539.13</v>
      </c>
      <c r="F778" s="71">
        <f t="shared" si="169"/>
        <v>75.302145637256146</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31360.95</v>
      </c>
      <c r="E781" s="192">
        <v>39584.74</v>
      </c>
      <c r="F781" s="71">
        <f t="shared" si="169"/>
        <v>126.22302576930863</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5467.53</v>
      </c>
      <c r="E843" s="194">
        <v>10853.12</v>
      </c>
      <c r="F843" s="45">
        <f t="shared" si="169"/>
        <v>198.50133424050716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1114.92</v>
      </c>
      <c r="E846" s="194">
        <v>185.82</v>
      </c>
      <c r="F846" s="45">
        <f t="shared" si="169"/>
        <v>16.666666666666664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86486.6</v>
      </c>
      <c r="E850" s="194">
        <v>158429.1</v>
      </c>
      <c r="F850" s="45">
        <f t="shared" si="169"/>
        <v>183.18340644677903</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1072</v>
      </c>
      <c r="E855" s="194">
        <v>1829.57</v>
      </c>
      <c r="F855" s="45">
        <f t="shared" si="169"/>
        <v>170.66884328358211</v>
      </c>
    </row>
    <row r="856" spans="1:6" ht="12.75" customHeight="1" x14ac:dyDescent="0.2">
      <c r="A856" s="63">
        <v>38117</v>
      </c>
      <c r="B856" s="64" t="s">
        <v>1640</v>
      </c>
      <c r="C856" s="247" t="s">
        <v>1641</v>
      </c>
      <c r="D856" s="194">
        <v>700</v>
      </c>
      <c r="E856" s="194">
        <v>0</v>
      </c>
      <c r="F856" s="45">
        <f t="shared" si="169"/>
        <v>0</v>
      </c>
    </row>
    <row r="857" spans="1:6" ht="12.75" customHeight="1" x14ac:dyDescent="0.2">
      <c r="A857" s="63">
        <v>38612</v>
      </c>
      <c r="B857" s="64" t="s">
        <v>1642</v>
      </c>
      <c r="C857" s="247" t="s">
        <v>1643</v>
      </c>
      <c r="D857" s="194">
        <v>2411.16</v>
      </c>
      <c r="E857" s="194">
        <v>1250</v>
      </c>
      <c r="F857" s="45">
        <f t="shared" si="169"/>
        <v>51.842266792747061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5500</v>
      </c>
      <c r="E873" s="194">
        <v>38365.449999999997</v>
      </c>
      <c r="F873" s="45">
        <f t="shared" si="169"/>
        <v>697.55363636363631</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4"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6516677.790000001</v>
      </c>
      <c r="E6" s="180">
        <f t="shared" si="0"/>
        <v>6858524.5499999998</v>
      </c>
      <c r="F6" s="181">
        <f t="shared" ref="F6:F298" si="1">IF(D6&gt;0,IF(E6/D6&gt;=100,"&gt;&gt;100",E6/D6*100),"-")</f>
        <v>105.24572137853082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6166014.790000001</v>
      </c>
      <c r="E7" s="79">
        <f t="shared" si="2"/>
        <v>6183843.2400000002</v>
      </c>
      <c r="F7" s="71">
        <f t="shared" si="1"/>
        <v>100.28914056497096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996359.38000000012</v>
      </c>
      <c r="E8" s="79">
        <f>E9+E10-E11</f>
        <v>1159165.03</v>
      </c>
      <c r="F8" s="71">
        <f t="shared" si="1"/>
        <v>116.34005292347425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828362.71</v>
      </c>
      <c r="E9" s="192">
        <v>876349.22</v>
      </c>
      <c r="F9" s="71">
        <f t="shared" si="1"/>
        <v>105.7929345950399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232179.62</v>
      </c>
      <c r="E10" s="192">
        <v>353823.72</v>
      </c>
      <c r="F10" s="71">
        <f t="shared" si="1"/>
        <v>152.39223838853729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64182.95</v>
      </c>
      <c r="E11" s="192">
        <v>71007.91</v>
      </c>
      <c r="F11" s="71">
        <f t="shared" si="1"/>
        <v>110.63360284935486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3584691.9600000004</v>
      </c>
      <c r="E12" s="79">
        <f t="shared" si="3"/>
        <v>3506884.5400000005</v>
      </c>
      <c r="F12" s="71">
        <f t="shared" si="1"/>
        <v>97.829453105923221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3135096.1</v>
      </c>
      <c r="E13" s="79">
        <f t="shared" si="4"/>
        <v>3026463.4800000004</v>
      </c>
      <c r="F13" s="71">
        <f t="shared" si="1"/>
        <v>96.534950874392663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72583.61</v>
      </c>
      <c r="E14" s="192">
        <v>72583.61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2220642.46</v>
      </c>
      <c r="E15" s="192">
        <v>2220642.46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1411448.61</v>
      </c>
      <c r="E16" s="192">
        <v>1411448.61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594960.23</v>
      </c>
      <c r="E17" s="192">
        <v>594960.23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1164538.81</v>
      </c>
      <c r="E18" s="192">
        <v>1273171.43</v>
      </c>
      <c r="F18" s="71">
        <f t="shared" si="1"/>
        <v>109.32838124991299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340531.41</v>
      </c>
      <c r="E19" s="79">
        <f t="shared" si="5"/>
        <v>359516.2699999999</v>
      </c>
      <c r="F19" s="71">
        <f t="shared" si="1"/>
        <v>105.5750686845598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81065.39</v>
      </c>
      <c r="E20" s="192">
        <v>88856.58</v>
      </c>
      <c r="F20" s="71">
        <f t="shared" si="1"/>
        <v>109.61099428498402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23210.13</v>
      </c>
      <c r="E21" s="192">
        <v>26799.29</v>
      </c>
      <c r="F21" s="71">
        <f t="shared" si="1"/>
        <v>115.46376517494733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246166.09</v>
      </c>
      <c r="E22" s="192">
        <v>258212.94</v>
      </c>
      <c r="F22" s="71">
        <f t="shared" si="1"/>
        <v>104.89378939235701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51161.45</v>
      </c>
      <c r="E23" s="192">
        <v>59368.33</v>
      </c>
      <c r="F23" s="71">
        <f t="shared" si="1"/>
        <v>116.04114035079147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16160.22</v>
      </c>
      <c r="E24" s="192">
        <v>9185.2199999999993</v>
      </c>
      <c r="F24" s="71">
        <f t="shared" si="1"/>
        <v>56.838458882366695</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16574.52</v>
      </c>
      <c r="E25" s="192">
        <v>38040.15</v>
      </c>
      <c r="F25" s="71">
        <f t="shared" si="1"/>
        <v>229.50981385886288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421119.4</v>
      </c>
      <c r="E26" s="192">
        <v>504400.44</v>
      </c>
      <c r="F26" s="71">
        <f t="shared" si="1"/>
        <v>119.77611100319767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514925.79</v>
      </c>
      <c r="E28" s="192">
        <v>625346.68000000005</v>
      </c>
      <c r="F28" s="71">
        <f t="shared" si="1"/>
        <v>121.44403953820222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18718.160000000003</v>
      </c>
      <c r="E29" s="79">
        <f t="shared" si="6"/>
        <v>19528.760000000002</v>
      </c>
      <c r="F29" s="71">
        <f t="shared" si="1"/>
        <v>104.33055385785781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73494.960000000006</v>
      </c>
      <c r="E30" s="192">
        <v>81463.22</v>
      </c>
      <c r="F30" s="71">
        <f t="shared" si="1"/>
        <v>110.84191351352528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54776.800000000003</v>
      </c>
      <c r="E34" s="192">
        <v>61934.46</v>
      </c>
      <c r="F34" s="71">
        <f t="shared" si="1"/>
        <v>113.06695535336127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17318.46</v>
      </c>
      <c r="E35" s="79">
        <f t="shared" si="7"/>
        <v>16737.41</v>
      </c>
      <c r="F35" s="71">
        <f t="shared" si="1"/>
        <v>96.644909535836334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1457.18</v>
      </c>
      <c r="E36" s="192">
        <v>1457.18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21428.85</v>
      </c>
      <c r="E37" s="192">
        <v>21213.85</v>
      </c>
      <c r="F37" s="71">
        <f t="shared" si="1"/>
        <v>98.996679709830431</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5567.57</v>
      </c>
      <c r="E40" s="192">
        <v>5933.62</v>
      </c>
      <c r="F40" s="71">
        <f t="shared" si="1"/>
        <v>106.57468159358572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64044.229999999996</v>
      </c>
      <c r="E41" s="79">
        <f t="shared" si="8"/>
        <v>64044.229999999996</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69096.84</v>
      </c>
      <c r="E42" s="192">
        <v>69096.84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5052.6099999999997</v>
      </c>
      <c r="E44" s="192">
        <v>5052.6099999999997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8983.5999999999913</v>
      </c>
      <c r="E45" s="79">
        <f t="shared" si="9"/>
        <v>20594.389999999985</v>
      </c>
      <c r="F45" s="71">
        <f t="shared" si="1"/>
        <v>229.24428959437205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20594.599999999999</v>
      </c>
      <c r="E47" s="192">
        <v>20594.599999999999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71364.759999999995</v>
      </c>
      <c r="E48" s="192">
        <v>95052.26</v>
      </c>
      <c r="F48" s="71">
        <f t="shared" si="1"/>
        <v>133.19215254139439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356.25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82975.759999999995</v>
      </c>
      <c r="E50" s="192">
        <v>95408.72</v>
      </c>
      <c r="F50" s="71">
        <f t="shared" si="1"/>
        <v>114.98384588462945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42693.5</v>
      </c>
      <c r="E54" s="192">
        <v>42693.5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42693.5</v>
      </c>
      <c r="E55" s="192">
        <v>42693.5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1581846.62</v>
      </c>
      <c r="E56" s="79">
        <f t="shared" si="11"/>
        <v>1515047.12</v>
      </c>
      <c r="F56" s="71">
        <f t="shared" si="1"/>
        <v>95.777119023082022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1581846.62</v>
      </c>
      <c r="E57" s="192">
        <v>1515047.12</v>
      </c>
      <c r="F57" s="71">
        <f t="shared" si="1"/>
        <v>95.777119023082022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3116.83</v>
      </c>
      <c r="E63" s="79">
        <f>SUM(E64:E68)</f>
        <v>2746.55</v>
      </c>
      <c r="F63" s="71">
        <f>IF(D63&gt;0,IF(E63/D63&gt;=100,"&gt;&gt;100",E63/D63*100),"-")</f>
        <v>88.119980878007482</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469</v>
      </c>
      <c r="E64" s="192">
        <v>146</v>
      </c>
      <c r="F64" s="71">
        <f t="shared" si="1"/>
        <v>31.130063965884862</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2647.83</v>
      </c>
      <c r="E67" s="192">
        <v>2600.5500000000002</v>
      </c>
      <c r="F67" s="71">
        <f t="shared" si="1"/>
        <v>98.214386875290344</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350662.99999999994</v>
      </c>
      <c r="E69" s="79">
        <f>E70+E82+E88+E119+E135+E147+E165+E171</f>
        <v>674681.30999999994</v>
      </c>
      <c r="F69" s="71">
        <f t="shared" si="1"/>
        <v>192.4016249219336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156628.23000000001</v>
      </c>
      <c r="E70" s="79">
        <f t="shared" si="12"/>
        <v>491971.78</v>
      </c>
      <c r="F70" s="71">
        <f t="shared" si="1"/>
        <v>314.10160224628731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156385.70000000001</v>
      </c>
      <c r="E71" s="79">
        <f t="shared" si="13"/>
        <v>491534.25</v>
      </c>
      <c r="F71" s="71">
        <f t="shared" si="1"/>
        <v>314.30894896400372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156385.70000000001</v>
      </c>
      <c r="E73" s="192">
        <v>491534.25</v>
      </c>
      <c r="F73" s="71">
        <f t="shared" si="1"/>
        <v>314.30894896400372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242.53</v>
      </c>
      <c r="E80" s="192">
        <v>437.53</v>
      </c>
      <c r="F80" s="71">
        <f t="shared" si="1"/>
        <v>180.40242444233704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6193.5</v>
      </c>
      <c r="E82" s="79">
        <f>SUM(E83:E85)-E86+E87</f>
        <v>5814.18</v>
      </c>
      <c r="F82" s="71">
        <f t="shared" si="1"/>
        <v>93.875514652458222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6193.5</v>
      </c>
      <c r="E87" s="192">
        <v>5814.18</v>
      </c>
      <c r="F87" s="71">
        <f t="shared" si="1"/>
        <v>93.875514652458222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5500</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5500</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5500</v>
      </c>
      <c r="E90" s="192"/>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114.66</v>
      </c>
      <c r="E119" s="79">
        <f t="shared" si="18"/>
        <v>114.66</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114.66</v>
      </c>
      <c r="E120" s="79">
        <f t="shared" si="19"/>
        <v>114.66</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114.66</v>
      </c>
      <c r="E124" s="192">
        <v>114.66</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165279.71</v>
      </c>
      <c r="E135" s="79">
        <f t="shared" si="21"/>
        <v>165279.71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165279.71</v>
      </c>
      <c r="E136" s="79">
        <f t="shared" si="22"/>
        <v>165279.71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165279.71</v>
      </c>
      <c r="E140" s="192">
        <v>165279.71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16031.240000000013</v>
      </c>
      <c r="E147" s="79">
        <f t="shared" si="24"/>
        <v>11500.950000000004</v>
      </c>
      <c r="F147" s="71">
        <f t="shared" si="1"/>
        <v>71.740863464086345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3476.55</v>
      </c>
      <c r="E148" s="192">
        <v>7064.07</v>
      </c>
      <c r="F148" s="71">
        <f t="shared" si="1"/>
        <v>203.191957544117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7435.57</v>
      </c>
      <c r="E159" s="192">
        <v>6598.8</v>
      </c>
      <c r="F159" s="71">
        <f t="shared" si="1"/>
        <v>88.746390660030102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58058.26</v>
      </c>
      <c r="E160" s="192">
        <v>45834.65</v>
      </c>
      <c r="F160" s="71">
        <f t="shared" si="1"/>
        <v>78.945958766246179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205.99</v>
      </c>
      <c r="E161" s="192">
        <v>400.81</v>
      </c>
      <c r="F161" s="71">
        <f t="shared" si="1"/>
        <v>194.57740667022671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53145.13</v>
      </c>
      <c r="E164" s="192">
        <v>48397.38</v>
      </c>
      <c r="F164" s="71">
        <f t="shared" si="1"/>
        <v>91.066443905584578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915.65999999999985</v>
      </c>
      <c r="E165" s="79">
        <f t="shared" si="26"/>
        <v>2.9999999999972715E-2</v>
      </c>
      <c r="F165" s="71">
        <f t="shared" si="1"/>
        <v>3.2763252735701809E-3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1964.34</v>
      </c>
      <c r="E167" s="192">
        <v>1134.01</v>
      </c>
      <c r="F167" s="71">
        <f t="shared" si="1"/>
        <v>57.729822739444295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1048.68</v>
      </c>
      <c r="E170" s="192">
        <v>1133.98</v>
      </c>
      <c r="F170" s="71">
        <f t="shared" si="1"/>
        <v>108.13403516802073</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6516677.790000001</v>
      </c>
      <c r="E176" s="79">
        <f>E177+E251</f>
        <v>6858524.5500000007</v>
      </c>
      <c r="F176" s="71">
        <f t="shared" si="1"/>
        <v>105.24572137853082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83594.070000000007</v>
      </c>
      <c r="E177" s="79">
        <f>E178+E197+E203+E219+E247+E248</f>
        <v>222310.74000000002</v>
      </c>
      <c r="F177" s="71">
        <f t="shared" si="1"/>
        <v>265.94080178175318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76679.63</v>
      </c>
      <c r="E178" s="79">
        <f>SUM(E179:E181)+E185+E186+SUM(E194:E196)</f>
        <v>133780.59</v>
      </c>
      <c r="F178" s="71">
        <f t="shared" si="1"/>
        <v>174.46692165833349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39911.42</v>
      </c>
      <c r="E179" s="192">
        <v>46319.19</v>
      </c>
      <c r="F179" s="71">
        <f t="shared" si="1"/>
        <v>116.05497875044286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24516.18</v>
      </c>
      <c r="E180" s="192">
        <v>44315.96</v>
      </c>
      <c r="F180" s="71">
        <f t="shared" si="1"/>
        <v>180.76209262617584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407.99</v>
      </c>
      <c r="E181" s="79">
        <f t="shared" si="28"/>
        <v>531.72</v>
      </c>
      <c r="F181" s="71">
        <f t="shared" si="1"/>
        <v>130.3267236942082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407.99</v>
      </c>
      <c r="E184" s="192">
        <v>531.72</v>
      </c>
      <c r="F184" s="71">
        <f t="shared" si="1"/>
        <v>130.3267236942082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12140.8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12140.8</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315.01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600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11844.04</v>
      </c>
      <c r="E196" s="192">
        <v>29557.91</v>
      </c>
      <c r="F196" s="71">
        <f t="shared" si="1"/>
        <v>249.55935643581074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5250</v>
      </c>
      <c r="E197" s="79">
        <f>SUM(E198:E202)</f>
        <v>84965.73000000001</v>
      </c>
      <c r="F197" s="71">
        <f t="shared" si="1"/>
        <v>1618.3948571428573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10672.93</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74292.800000000003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5250</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1681.69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1664.44</v>
      </c>
      <c r="E248" s="79">
        <f t="shared" si="37"/>
        <v>1882.73</v>
      </c>
      <c r="F248" s="71">
        <f t="shared" si="1"/>
        <v>113.11492153517098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1664.44</v>
      </c>
      <c r="E250" s="192">
        <v>1882.73</v>
      </c>
      <c r="F250" s="71">
        <f t="shared" si="1"/>
        <v>113.11492153517098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6433083.7200000007</v>
      </c>
      <c r="E251" s="79">
        <f>+E252+E255-E264+E274+E291</f>
        <v>6636213.8100000005</v>
      </c>
      <c r="F251" s="71">
        <f t="shared" si="1"/>
        <v>103.15758505316018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6336376.4800000004</v>
      </c>
      <c r="E252" s="79">
        <f>E253-E254</f>
        <v>6315839.4800000004</v>
      </c>
      <c r="F252" s="71">
        <f t="shared" si="1"/>
        <v>99.675887314069442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6336376.4800000004</v>
      </c>
      <c r="E253" s="192">
        <v>6315839.4800000004</v>
      </c>
      <c r="F253" s="71">
        <f t="shared" si="1"/>
        <v>99.675887314069442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79037.800000000047</v>
      </c>
      <c r="E255" s="79">
        <f>E256-E260</f>
        <v>319410.80000000005</v>
      </c>
      <c r="F255" s="71">
        <f t="shared" si="1"/>
        <v>404.12410264455724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755710.4</v>
      </c>
      <c r="E256" s="79">
        <f>SUM(E257:E259)</f>
        <v>1455428.61</v>
      </c>
      <c r="F256" s="71">
        <f t="shared" si="1"/>
        <v>192.59078742333043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755710.4</v>
      </c>
      <c r="E257" s="192">
        <v>1455428.61</v>
      </c>
      <c r="F257" s="71">
        <f t="shared" si="1"/>
        <v>192.59078742333043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676672.6</v>
      </c>
      <c r="E260" s="79">
        <f>SUM(E261:E263)</f>
        <v>1136017.81</v>
      </c>
      <c r="F260" s="71">
        <f t="shared" si="1"/>
        <v>167.88293334176677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510763.01</v>
      </c>
      <c r="E262" s="192">
        <v>1008473.67</v>
      </c>
      <c r="F262" s="71">
        <f t="shared" si="1"/>
        <v>197.44453890660563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165909.59</v>
      </c>
      <c r="E263" s="192">
        <v>127544.14</v>
      </c>
      <c r="F263" s="71">
        <f t="shared" si="1"/>
        <v>76.875688741078804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12791.95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12791.95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16753.780000000002</v>
      </c>
      <c r="E274" s="79">
        <f>SUM(E275:E277)+SUM(E286:E290)</f>
        <v>13755.45</v>
      </c>
      <c r="F274" s="71">
        <f t="shared" si="1"/>
        <v>82.103561106806936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3476.55</v>
      </c>
      <c r="E275" s="192">
        <v>5253.68</v>
      </c>
      <c r="F275" s="71">
        <f t="shared" ref="F275:F290" si="39">IF(D275&gt;0,IF(E275/D275&gt;=100,"&gt;&gt;100",E275/D275*100),"-")</f>
        <v>151.11763098474063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5203.01</v>
      </c>
      <c r="E286" s="192">
        <v>120.87</v>
      </c>
      <c r="F286" s="71">
        <f t="shared" si="39"/>
        <v>2.3230783719423949</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8047.94</v>
      </c>
      <c r="E287" s="192">
        <v>8380.9</v>
      </c>
      <c r="F287" s="71">
        <f t="shared" si="39"/>
        <v>104.1372077823642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26.28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915.66</v>
      </c>
      <c r="E291" s="79">
        <f>SUM(E292:E295)</f>
        <v>0.03</v>
      </c>
      <c r="F291" s="71">
        <f t="shared" si="1"/>
        <v>3.2763252735731607E-3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915.66</v>
      </c>
      <c r="E293" s="192">
        <v>0.03</v>
      </c>
      <c r="F293" s="71">
        <f t="shared" ref="F293:F295" si="40">IF(D293&gt;0,IF(E293/D293&gt;=100,"&gt;&gt;100",E293/D293*100),"-")</f>
        <v>3.2763252735731607E-3</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434387.14</v>
      </c>
      <c r="E297" s="79">
        <f t="shared" si="42"/>
        <v>1496749.89</v>
      </c>
      <c r="F297" s="71">
        <f t="shared" si="1"/>
        <v>344.56588424786236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434387.14</v>
      </c>
      <c r="E298" s="193">
        <v>1496749.89</v>
      </c>
      <c r="F298" s="75">
        <f t="shared" si="1"/>
        <v>344.56588424786236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5500</v>
      </c>
      <c r="E300" s="192">
        <v>0</v>
      </c>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68103.679999999993</v>
      </c>
      <c r="E302" s="192">
        <v>59850.9</v>
      </c>
      <c r="F302" s="71">
        <f t="shared" si="43"/>
        <v>87.882035155809504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1072.69</v>
      </c>
      <c r="E303" s="192">
        <v>47.43</v>
      </c>
      <c r="F303" s="71">
        <f t="shared" si="43"/>
        <v>4.4215943096327921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915.66</v>
      </c>
      <c r="E305" s="192">
        <v>1134.01</v>
      </c>
      <c r="F305" s="71">
        <f t="shared" si="43"/>
        <v>123.84618744948999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1048.68</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998.32</v>
      </c>
      <c r="E308" s="192">
        <v>998.32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5195.18</v>
      </c>
      <c r="E309" s="192">
        <v>4815.8599999999997</v>
      </c>
      <c r="F309" s="71">
        <f t="shared" si="43"/>
        <v>92.698616794798241</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16712.2</v>
      </c>
      <c r="E336" s="192">
        <v>30203.84</v>
      </c>
      <c r="F336" s="71">
        <f t="shared" si="43"/>
        <v>180.7292875863142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59967.43</v>
      </c>
      <c r="E337" s="192">
        <v>103576.75</v>
      </c>
      <c r="F337" s="71">
        <f t="shared" si="43"/>
        <v>172.72167574965275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64561.41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5250</v>
      </c>
      <c r="E339" s="192">
        <v>20404.32</v>
      </c>
      <c r="F339" s="71">
        <f t="shared" si="43"/>
        <v>388.65371428571427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4347.95</v>
      </c>
      <c r="E344" s="192">
        <v>29557.91</v>
      </c>
      <c r="F344" s="71">
        <f t="shared" si="43"/>
        <v>679.8125553421728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45.9</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1635.79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0.04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0.03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434387.14</v>
      </c>
      <c r="E387" s="192">
        <v>215954.59</v>
      </c>
      <c r="F387" s="71">
        <f t="shared" si="44"/>
        <v>49.714775165765722</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231658.27</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29573.53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1019563.5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326562.90999999997</v>
      </c>
      <c r="E5" s="58">
        <f t="shared" si="0"/>
        <v>458266.89</v>
      </c>
      <c r="F5" s="59">
        <f t="shared" ref="F5:F141" si="1">IF(D5&gt;0,IF(E5/D5&gt;=100,"&gt;&gt;100",E5/D5*100),"-")</f>
        <v>140.33035472399484</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277696.09000000003</v>
      </c>
      <c r="E6" s="60">
        <f t="shared" si="2"/>
        <v>399950.61</v>
      </c>
      <c r="F6" s="45">
        <f t="shared" si="1"/>
        <v>144.02457377055612</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277696.09000000003</v>
      </c>
      <c r="E7" s="194">
        <v>399950.61</v>
      </c>
      <c r="F7" s="45">
        <f t="shared" si="1"/>
        <v>144.02457377055612</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27574.28</v>
      </c>
      <c r="E13" s="60">
        <f t="shared" si="4"/>
        <v>34825.56</v>
      </c>
      <c r="F13" s="45">
        <f t="shared" si="1"/>
        <v>126.29725962019678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27574.28</v>
      </c>
      <c r="E14" s="194">
        <v>34825.56</v>
      </c>
      <c r="F14" s="45">
        <f t="shared" si="1"/>
        <v>126.29725962019678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21292.54</v>
      </c>
      <c r="E19" s="194">
        <v>23490.720000000001</v>
      </c>
      <c r="F19" s="45">
        <f t="shared" si="1"/>
        <v>110.32370961848611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9525.98</v>
      </c>
      <c r="E22" s="60">
        <f t="shared" si="5"/>
        <v>12625.8</v>
      </c>
      <c r="F22" s="45">
        <f t="shared" si="1"/>
        <v>132.54069397584288</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9525.98</v>
      </c>
      <c r="E24" s="194">
        <v>12625.8</v>
      </c>
      <c r="F24" s="45">
        <f t="shared" si="1"/>
        <v>132.54069397584288</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162471.99</v>
      </c>
      <c r="E28" s="60">
        <f t="shared" si="6"/>
        <v>175679.83</v>
      </c>
      <c r="F28" s="45">
        <f t="shared" si="1"/>
        <v>108.12930278012844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162471.99</v>
      </c>
      <c r="E30" s="194">
        <v>175679.83</v>
      </c>
      <c r="F30" s="45">
        <f t="shared" si="1"/>
        <v>108.12930278012844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522834.65</v>
      </c>
      <c r="E35" s="60">
        <f t="shared" si="7"/>
        <v>485038.67000000004</v>
      </c>
      <c r="F35" s="45">
        <f t="shared" si="1"/>
        <v>92.770949668312923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28153.37</v>
      </c>
      <c r="E39" s="60">
        <f t="shared" si="9"/>
        <v>34660.019999999997</v>
      </c>
      <c r="F39" s="45">
        <f t="shared" si="1"/>
        <v>123.11144278642307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28153.37</v>
      </c>
      <c r="E40" s="194">
        <v>34660.019999999997</v>
      </c>
      <c r="F40" s="45">
        <f t="shared" si="1"/>
        <v>123.11144278642307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410826.44</v>
      </c>
      <c r="E54" s="60">
        <f t="shared" si="12"/>
        <v>360699.4</v>
      </c>
      <c r="F54" s="45">
        <f t="shared" si="1"/>
        <v>87.798487361232162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410826.44</v>
      </c>
      <c r="E55" s="194">
        <v>360699.4</v>
      </c>
      <c r="F55" s="45">
        <f t="shared" si="1"/>
        <v>87.798487361232162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3690.68</v>
      </c>
      <c r="E60" s="194">
        <v>3000</v>
      </c>
      <c r="F60" s="45">
        <f t="shared" si="1"/>
        <v>81.285833504936761</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80164.160000000003</v>
      </c>
      <c r="E61" s="60">
        <f t="shared" si="13"/>
        <v>86679.25</v>
      </c>
      <c r="F61" s="45">
        <f t="shared" si="1"/>
        <v>108.12718551532254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1000</v>
      </c>
      <c r="E64" s="194">
        <v>0</v>
      </c>
      <c r="F64" s="45">
        <f t="shared" si="1"/>
        <v>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79164.160000000003</v>
      </c>
      <c r="E65" s="194">
        <v>86679.25</v>
      </c>
      <c r="F65" s="45">
        <f t="shared" si="1"/>
        <v>109.49304584296731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1051.1600000000001</v>
      </c>
      <c r="E75" s="60">
        <f t="shared" si="15"/>
        <v>250</v>
      </c>
      <c r="F75" s="45">
        <f t="shared" si="1"/>
        <v>23.783248982076941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1051.1600000000001</v>
      </c>
      <c r="E77" s="194">
        <v>250</v>
      </c>
      <c r="F77" s="45">
        <f t="shared" si="1"/>
        <v>23.783248982076941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633202.29</v>
      </c>
      <c r="E82" s="60">
        <f t="shared" si="16"/>
        <v>599382.96000000008</v>
      </c>
      <c r="F82" s="45">
        <f t="shared" si="1"/>
        <v>94.659000680493449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52748.58</v>
      </c>
      <c r="E83" s="194">
        <v>136637.17000000001</v>
      </c>
      <c r="F83" s="45">
        <f t="shared" si="1"/>
        <v>259.03478349559362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526498.77</v>
      </c>
      <c r="E84" s="194">
        <v>380634.76</v>
      </c>
      <c r="F84" s="45">
        <f t="shared" si="1"/>
        <v>72.295469940034238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1360</v>
      </c>
      <c r="E85" s="194">
        <v>1000</v>
      </c>
      <c r="F85" s="45">
        <f t="shared" si="1"/>
        <v>73.529411764705884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48360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52594.94</v>
      </c>
      <c r="E88" s="194">
        <v>32751.03</v>
      </c>
      <c r="F88" s="45">
        <f t="shared" si="1"/>
        <v>62.270305850714912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84365.700000000012</v>
      </c>
      <c r="E107" s="60">
        <f t="shared" si="21"/>
        <v>86163.42</v>
      </c>
      <c r="F107" s="45">
        <f t="shared" si="1"/>
        <v>102.13086597989465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38065.480000000003</v>
      </c>
      <c r="E108" s="194">
        <v>45000</v>
      </c>
      <c r="F108" s="45">
        <f t="shared" si="1"/>
        <v>118.21734547942124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6094</v>
      </c>
      <c r="E111" s="194"/>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40206.22</v>
      </c>
      <c r="E113" s="194">
        <v>41163.42</v>
      </c>
      <c r="F113" s="45">
        <f t="shared" si="1"/>
        <v>102.38072616624989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112826.66</v>
      </c>
      <c r="E114" s="60">
        <f t="shared" si="22"/>
        <v>142192.43</v>
      </c>
      <c r="F114" s="45">
        <f t="shared" si="1"/>
        <v>126.02733254711254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111711.74</v>
      </c>
      <c r="E115" s="60">
        <f t="shared" si="23"/>
        <v>142192.43</v>
      </c>
      <c r="F115" s="45">
        <f t="shared" si="1"/>
        <v>127.28512688102431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111263.74</v>
      </c>
      <c r="E116" s="194">
        <v>142006.60999999999</v>
      </c>
      <c r="F116" s="45">
        <f t="shared" si="1"/>
        <v>127.63062791166284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448</v>
      </c>
      <c r="E117" s="194">
        <v>185.82</v>
      </c>
      <c r="F117" s="45">
        <f t="shared" si="1"/>
        <v>41.477678571428569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1114.92</v>
      </c>
      <c r="E118" s="60">
        <f t="shared" si="24"/>
        <v>0</v>
      </c>
      <c r="F118" s="45">
        <f t="shared" si="1"/>
        <v>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1114.92</v>
      </c>
      <c r="E120" s="194"/>
      <c r="F120" s="45">
        <f t="shared" si="1"/>
        <v>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304593.17</v>
      </c>
      <c r="E129" s="60">
        <f t="shared" si="26"/>
        <v>564723.98</v>
      </c>
      <c r="F129" s="45">
        <f t="shared" si="1"/>
        <v>185.40270617361512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221483.95</v>
      </c>
      <c r="E133" s="194">
        <v>426623.03</v>
      </c>
      <c r="F133" s="45">
        <f t="shared" si="1"/>
        <v>192.62029144775502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79989.539999999994</v>
      </c>
      <c r="E135" s="194">
        <v>132407.25</v>
      </c>
      <c r="F135" s="45">
        <f t="shared" si="1"/>
        <v>165.53070563976243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927.53</v>
      </c>
      <c r="E137" s="194">
        <v>2938.69</v>
      </c>
      <c r="F137" s="45">
        <f t="shared" si="1"/>
        <v>316.82964432417282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2192.15</v>
      </c>
      <c r="E138" s="194">
        <v>2200</v>
      </c>
      <c r="F138" s="45">
        <f t="shared" si="1"/>
        <v>100.35809593321625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555.01</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2157434.5099999998</v>
      </c>
      <c r="E141" s="81">
        <f t="shared" si="28"/>
        <v>2524323.9799999995</v>
      </c>
      <c r="F141" s="61">
        <f t="shared" si="1"/>
        <v>117.00582188239864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9612.07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9612.07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9570.91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9570.91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41.16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41.16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81969.63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2627115.39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1873852.9600000002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563211.5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566997.22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3536.24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61839.03</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296638.88</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170436.8</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157063.42000000001</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54129.87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707356.87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45905.56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2488657.0100000002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1816792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556803.73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547237.43999999994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3412.51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61839.03</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284498.08</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170121.79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156463.42000000001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36416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627641.14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44223.87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220428.00999999978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95784.72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30203.84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330.92</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330.92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315.01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315.01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29557.91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29557.91</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64561.41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64561.41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1019.47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124643.29000000001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103576.75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20404.32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662.22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35159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Sirač</cp:lastModifiedBy>
  <cp:lastPrinted>2025-11-26T12:43:51Z</cp:lastPrinted>
  <dcterms:created xsi:type="dcterms:W3CDTF">2022-04-01T05:14:30Z</dcterms:created>
  <dcterms:modified xsi:type="dcterms:W3CDTF">2026-03-16T09:19:17Z</dcterms:modified>
</cp:coreProperties>
</file>